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Sweetgreen- Ft. Lauderdale\"/>
    </mc:Choice>
  </mc:AlternateContent>
  <xr:revisionPtr revIDLastSave="0" documentId="13_ncr:1_{9311493B-A6D6-44B9-951F-4DEC454B7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<sst xmlns="http://schemas.openxmlformats.org/spreadsheetml/2006/main" count="72" uniqueCount="46">
  <si>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</si>
  <si>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</si>
  <si>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</si>
  <si>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</si>
  <si>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</si>
  <si>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</si>
  <si>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</si>
  <si>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</si>
  <si>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</si>
  <si>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</si>
  <si>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</si>
  <si>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</si>
  <si>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</si>
  <si>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</si>
  <si>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</si>
  <si>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</si>
  <si>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</si>
  <si>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</si>
  <si>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</si>
  <si>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</si>
  <si>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</si>
  <si>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</si>
  <si>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</si>
  <si>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</si>
  <si>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</si>
  <si>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</si>
  <si>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</si>
  <si>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</si>
  <si>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</si>
  <si>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</si>
  <si>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</si>
  <si>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</si>
  <si>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</si>
  <si>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</si>
  <si>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</si>
  <si>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</si>
  <si>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</si>
  <si>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</si>
  <si>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</si>
  <si>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</si>
  <si>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</si>
  <si>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</si>
  <si>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</si>
  <si>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KITCHEN HOOD</t>
  </si>
  <si>
    <t>GENERAL 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</si>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</sst>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X13" sqref="X13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29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41</v>
      </c>
      <c r="C6" s="23">
        <v>4000</v>
      </c>
      <c r="D6" s="24">
        <v>3820</v>
      </c>
      <c r="E6" s="23">
        <f t="shared" ref="E6:F7" si="0">C6-G6</f>
        <v>3220</v>
      </c>
      <c r="F6" s="24">
        <f t="shared" si="0"/>
        <v>2812</v>
      </c>
      <c r="G6" s="25">
        <v>780</v>
      </c>
      <c r="H6" s="26">
        <v>1008</v>
      </c>
      <c r="I6" s="27">
        <f>G6/C6</f>
        <v>0.19500000000000001</v>
      </c>
      <c r="J6" s="28">
        <f>H6/D6</f>
        <v>0.26387434554973821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42</v>
      </c>
      <c r="C7" s="35">
        <v>3400</v>
      </c>
      <c r="D7" s="36">
        <v>3269</v>
      </c>
      <c r="E7" s="35">
        <f t="shared" si="0"/>
        <v>3100</v>
      </c>
      <c r="F7" s="36">
        <f t="shared" si="0"/>
        <v>3269</v>
      </c>
      <c r="G7" s="37">
        <v>300</v>
      </c>
      <c r="H7" s="38">
        <v>0</v>
      </c>
      <c r="I7" s="39">
        <f t="shared" ref="I7:J7" si="1">G7/C7</f>
        <v>8.8235294117647065E-2</v>
      </c>
      <c r="J7" s="40">
        <f t="shared" si="1"/>
        <v>0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10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470</v>
      </c>
      <c r="N8" s="51">
        <v>451</v>
      </c>
      <c r="O8" s="45"/>
      <c r="P8" s="46"/>
      <c r="Q8" s="61"/>
      <c r="R8" s="66"/>
    </row>
    <row r="9" spans="1:21" ht="20.100000000000001" customHeight="1" x14ac:dyDescent="0.25">
      <c r="A9" s="73" t="s">
        <v>11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340</v>
      </c>
      <c r="P9" s="51">
        <v>322</v>
      </c>
      <c r="Q9" s="61"/>
      <c r="R9" s="66"/>
    </row>
    <row r="10" spans="1:21" ht="20.100000000000001" customHeight="1" thickBot="1" x14ac:dyDescent="0.3">
      <c r="A10" s="73" t="s">
        <v>28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150</v>
      </c>
      <c r="P10" s="51">
        <v>162</v>
      </c>
      <c r="Q10" s="61"/>
      <c r="R10" s="66"/>
    </row>
    <row r="11" spans="1:21" ht="20.100000000000001" customHeight="1" thickBot="1" x14ac:dyDescent="0.3">
      <c r="A11" s="102" t="s">
        <v>30</v>
      </c>
      <c r="B11" s="103"/>
      <c r="C11" s="74">
        <f t="shared" ref="C11:H11" si="2">SUM(C6:C10)</f>
        <v>7400</v>
      </c>
      <c r="D11" s="75">
        <f t="shared" si="2"/>
        <v>7089</v>
      </c>
      <c r="E11" s="74">
        <f t="shared" si="2"/>
        <v>6320</v>
      </c>
      <c r="F11" s="75">
        <f t="shared" si="2"/>
        <v>6081</v>
      </c>
      <c r="G11" s="76">
        <f t="shared" si="2"/>
        <v>1080</v>
      </c>
      <c r="H11" s="77">
        <f t="shared" si="2"/>
        <v>1008</v>
      </c>
      <c r="I11" s="78"/>
      <c r="J11" s="79"/>
      <c r="K11" s="76">
        <f t="shared" ref="K11:P11" si="3">SUM(K6:K10)</f>
        <v>0</v>
      </c>
      <c r="L11" s="77">
        <f t="shared" si="3"/>
        <v>0</v>
      </c>
      <c r="M11" s="101">
        <f t="shared" si="3"/>
        <v>470</v>
      </c>
      <c r="N11" s="80">
        <f t="shared" si="3"/>
        <v>451</v>
      </c>
      <c r="O11" s="81">
        <f t="shared" si="3"/>
        <v>490</v>
      </c>
      <c r="P11" s="82">
        <f t="shared" si="3"/>
        <v>484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31</v>
      </c>
      <c r="B13" s="83"/>
      <c r="C13" s="83"/>
      <c r="D13" s="83"/>
      <c r="F13" s="195" t="s">
        <v>12</v>
      </c>
      <c r="G13" s="196"/>
      <c r="H13" s="169" t="s">
        <v>34</v>
      </c>
      <c r="I13" s="170"/>
      <c r="J13" s="171"/>
      <c r="L13" s="95" t="s">
        <v>36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30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39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33</v>
      </c>
      <c r="B15" s="190"/>
      <c r="C15" s="88">
        <f>G11+K11</f>
        <v>1080</v>
      </c>
      <c r="D15" s="89">
        <f>H11+L11</f>
        <v>1008</v>
      </c>
      <c r="F15" s="118" t="s">
        <v>13</v>
      </c>
      <c r="G15" s="119"/>
      <c r="H15" s="178">
        <v>1E-3</v>
      </c>
      <c r="I15" s="179"/>
      <c r="J15" s="180"/>
      <c r="L15" s="167"/>
      <c r="M15" s="167"/>
      <c r="N15" s="167"/>
      <c r="O15" s="167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1" t="s">
        <v>32</v>
      </c>
      <c r="B16" s="192"/>
      <c r="C16" s="92">
        <f>M11+O11</f>
        <v>960</v>
      </c>
      <c r="D16" s="93">
        <f>N11+P11</f>
        <v>935</v>
      </c>
      <c r="F16" s="120" t="s">
        <v>14</v>
      </c>
      <c r="G16" s="121"/>
      <c r="H16" s="181">
        <v>3.0999999999999999E-3</v>
      </c>
      <c r="I16" s="182"/>
      <c r="J16" s="183"/>
      <c r="L16" s="168" t="s">
        <v>37</v>
      </c>
      <c r="M16" s="168"/>
      <c r="N16" s="168"/>
      <c r="O16" s="168"/>
      <c r="P16" s="99">
        <f>IF(R15=TRUE, 1, 0)</f>
        <v>1</v>
      </c>
    </row>
    <row r="17" spans="1:18" ht="18.75" customHeight="1" thickBot="1" x14ac:dyDescent="0.35">
      <c r="A17" s="193" t="s">
        <v>18</v>
      </c>
      <c r="B17" s="194"/>
      <c r="C17" s="90">
        <f>C15-C16</f>
        <v>120</v>
      </c>
      <c r="D17" s="91">
        <f>D15-D16</f>
        <v>73</v>
      </c>
      <c r="F17" s="199" t="s">
        <v>15</v>
      </c>
      <c r="G17" s="200"/>
      <c r="H17" s="184">
        <v>7.7999999999999996E-3</v>
      </c>
      <c r="I17" s="185"/>
      <c r="J17" s="186"/>
      <c r="L17" s="167"/>
      <c r="M17" s="167"/>
      <c r="N17" s="167"/>
      <c r="O17" s="167"/>
      <c r="P17" s="100"/>
      <c r="R17" s="1" t="b">
        <f>AND(H18&gt;=-0.02, H18&lt;=0.02)</f>
        <v>1</v>
      </c>
    </row>
    <row r="18" spans="1:18" ht="16.5" customHeight="1" thickBot="1" x14ac:dyDescent="0.3">
      <c r="F18" s="134" t="s">
        <v>16</v>
      </c>
      <c r="G18" s="135"/>
      <c r="H18" s="175">
        <v>6.0000000000000001E-3</v>
      </c>
      <c r="I18" s="176"/>
      <c r="J18" s="177"/>
      <c r="L18" s="164" t="s">
        <v>38</v>
      </c>
      <c r="M18" s="164"/>
      <c r="N18" s="164"/>
      <c r="O18" s="164"/>
      <c r="P18" s="94">
        <f>IF(R17=TRUE, 1, 0)</f>
        <v>1</v>
      </c>
    </row>
    <row r="19" spans="1:18" ht="13.8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19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6</v>
      </c>
      <c r="B28" s="157" t="s">
        <v>24</v>
      </c>
      <c r="C28" s="158"/>
      <c r="D28" s="112" t="s">
        <v>23</v>
      </c>
      <c r="E28" s="114"/>
      <c r="F28" s="114"/>
      <c r="G28" s="113"/>
      <c r="H28" s="112" t="s">
        <v>20</v>
      </c>
      <c r="I28" s="113"/>
      <c r="J28" s="114" t="s">
        <v>21</v>
      </c>
      <c r="K28" s="114"/>
      <c r="L28" s="115" t="s">
        <v>3</v>
      </c>
      <c r="M28" s="115"/>
      <c r="N28" s="108" t="s">
        <v>4</v>
      </c>
      <c r="O28" s="109"/>
      <c r="P28" s="58" t="s">
        <v>22</v>
      </c>
    </row>
    <row r="29" spans="1:18" ht="18.75" customHeight="1" thickBot="1" x14ac:dyDescent="0.3">
      <c r="A29" s="59" t="s">
        <v>25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4">L29-N29</f>
        <v>0</v>
      </c>
    </row>
    <row r="30" spans="1:18" ht="18.75" customHeight="1" thickBot="1" x14ac:dyDescent="0.3">
      <c r="A30" s="60" t="s">
        <v>25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4"/>
        <v>0</v>
      </c>
    </row>
    <row r="31" spans="1:18" ht="19.2" customHeight="1" thickBot="1" x14ac:dyDescent="0.3">
      <c r="A31" s="60" t="s">
        <v>25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4"/>
        <v>0</v>
      </c>
    </row>
    <row r="32" spans="1:18" ht="19.5" customHeight="1" thickBot="1" x14ac:dyDescent="0.3">
      <c r="A32" s="59" t="s">
        <v>25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8.75" customHeight="1" x14ac:dyDescent="0.25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2023-05-26T18:05:00Z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