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13_ncr:1_{99B07C64-3E4E-4926-927E-F85433D645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40" i="1" l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E7" i="1"/>
  <c r="F6" i="1"/>
  <c r="E6" i="1"/>
  <c r="E19" i="1" l="1"/>
  <c r="F19" i="1"/>
</calcChain>
</file>

<file path=xl/sharedStrings.xml><?xml version="1.0" encoding="utf-8"?>
<sst xmlns="http://schemas.openxmlformats.org/spreadsheetml/2006/main" count="89" uniqueCount="63">
  <si>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</si>
  <si>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</si>
  <si>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</si>
  <si>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</si>
  <si>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</si>
  <si>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</si>
  <si>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</si>
  <si>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</si>
  <si>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</si>
  <si>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</si>
  <si>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</si>
  <si>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</si>
  <si>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</si>
  <si>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</si>
  <si>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</si>
  <si>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</si>
  <si>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</si>
  <si>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</si>
  <si>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</si>
  <si>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</si>
  <si>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</si>
  <si>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</si>
  <si>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</si>
  <si>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</si>
  <si>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</si>
  <si>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</si>
  <si>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</si>
  <si>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</si>
  <si>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</si>
  <si>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</si>
  <si>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</si>
  <si>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</si>
  <si>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</si>
  <si>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</si>
  <si>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</si>
  <si>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</si>
  <si>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</si>
  <si>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</si>
  <si>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</si>
  <si>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</si>
  <si>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</si>
  <si>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</si>
  <si>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</si>
  <si>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</si>
  <si>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</si>
  <si>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</si>
  <si>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</si>
  <si>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WEST SALES</t>
  </si>
  <si>
    <t>CENTER SALES</t>
  </si>
  <si>
    <t>EAST SALES</t>
  </si>
  <si>
    <t>PHARMACY</t>
  </si>
  <si>
    <t>BAKERY</t>
  </si>
  <si>
    <t>MEZZANINE</t>
  </si>
  <si>
    <t>FRONT RR</t>
  </si>
  <si>
    <t>BAKE OVEN</t>
  </si>
  <si>
    <t>EF-1A</t>
  </si>
  <si>
    <t>EF-H</t>
  </si>
  <si>
    <t>MEAT DEPARTMENT</t>
  </si>
  <si>
    <t>REAR RESTROOM</t>
  </si>
  <si>
    <t>DISH WASHER</t>
  </si>
  <si>
    <t>HD-2</t>
  </si>
  <si>
    <t>HD- 1</t>
  </si>
  <si>
    <t>[1] RTU-1 WAS TO SERVE EASTERN SECTION OF STORE, DESIGN VALUES WERE SWITCHED SINCE UNITS WERE THE SAME TONNAGE. [2] UNABLE TO 100% VERIFY BUILDING WAS SEALED DURING PRESSURE TESTING DUE TO BEING PEAK HOURS. [3] IF NEGATIVE THEN COMPRESSOR ROOM IS THE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</si>
</sst>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691792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117" zoomScaleNormal="55" zoomScaleSheetLayoutView="117" workbookViewId="0">
      <selection activeCell="A30" sqref="A30:P32"/>
    </sheetView>
  </sheetViews>
  <sheetFormatPr defaultColWidth="9.109375" defaultRowHeight="13.2" x14ac:dyDescent="0.25"/>
  <cols>
    <col min="1" max="1" width="10.5546875" style="2" customWidth="1"/>
    <col min="2" max="2" width="15.3320312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3" t="s">
        <v>39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8" ht="9.75" customHeight="1" thickBot="1" x14ac:dyDescent="0.35">
      <c r="A3" s="93"/>
    </row>
    <row r="4" spans="1:18" ht="20.100000000000001" customHeight="1" thickBot="1" x14ac:dyDescent="0.3">
      <c r="A4" s="8"/>
      <c r="B4" s="10" t="s">
        <v>5</v>
      </c>
      <c r="C4" s="162" t="s">
        <v>0</v>
      </c>
      <c r="D4" s="163"/>
      <c r="E4" s="137" t="s">
        <v>1</v>
      </c>
      <c r="F4" s="136"/>
      <c r="G4" s="168" t="s">
        <v>2</v>
      </c>
      <c r="H4" s="169"/>
      <c r="I4" s="160" t="s">
        <v>31</v>
      </c>
      <c r="J4" s="161"/>
      <c r="K4" s="166" t="s">
        <v>3</v>
      </c>
      <c r="L4" s="167"/>
      <c r="M4" s="164" t="s">
        <v>4</v>
      </c>
      <c r="N4" s="165"/>
      <c r="O4" s="164" t="s">
        <v>44</v>
      </c>
      <c r="P4" s="165"/>
      <c r="Q4" s="73"/>
      <c r="R4" s="66"/>
    </row>
    <row r="5" spans="1:18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5">
      <c r="A6" s="80" t="s">
        <v>26</v>
      </c>
      <c r="B6" s="78" t="s">
        <v>48</v>
      </c>
      <c r="C6" s="124">
        <v>17500</v>
      </c>
      <c r="D6" s="26">
        <v>17771</v>
      </c>
      <c r="E6" s="25">
        <f t="shared" ref="E6:F7" si="0">C6-G6</f>
        <v>15450</v>
      </c>
      <c r="F6" s="26">
        <f t="shared" si="0"/>
        <v>15830</v>
      </c>
      <c r="G6" s="27">
        <v>2050</v>
      </c>
      <c r="H6" s="28">
        <v>1941</v>
      </c>
      <c r="I6" s="29">
        <f>G6/C6</f>
        <v>0.11714285714285715</v>
      </c>
      <c r="J6" s="30">
        <f>H6/D6</f>
        <v>0.10922289122728041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5">
      <c r="A7" s="81" t="s">
        <v>27</v>
      </c>
      <c r="B7" s="79" t="s">
        <v>49</v>
      </c>
      <c r="C7" s="37">
        <v>20800</v>
      </c>
      <c r="D7" s="38">
        <v>19027</v>
      </c>
      <c r="E7" s="37">
        <f t="shared" si="0"/>
        <v>18180</v>
      </c>
      <c r="F7" s="38">
        <f t="shared" si="0"/>
        <v>16504</v>
      </c>
      <c r="G7" s="39">
        <v>2620</v>
      </c>
      <c r="H7" s="40">
        <v>2523</v>
      </c>
      <c r="I7" s="41">
        <f t="shared" ref="I7:J7" si="1">G7/C7</f>
        <v>0.12596153846153846</v>
      </c>
      <c r="J7" s="42">
        <f t="shared" si="1"/>
        <v>0.13260104062647815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5">
      <c r="A8" s="81" t="s">
        <v>32</v>
      </c>
      <c r="B8" s="79" t="s">
        <v>47</v>
      </c>
      <c r="C8" s="37">
        <v>8750</v>
      </c>
      <c r="D8" s="125">
        <v>7596</v>
      </c>
      <c r="E8" s="37">
        <f t="shared" ref="E8:E11" si="2">C8-G8</f>
        <v>7702</v>
      </c>
      <c r="F8" s="38">
        <f t="shared" ref="F8:F11" si="3">D8-H8</f>
        <v>6536</v>
      </c>
      <c r="G8" s="39">
        <v>1048</v>
      </c>
      <c r="H8" s="40">
        <v>1060</v>
      </c>
      <c r="I8" s="41">
        <f t="shared" ref="I8:I9" si="4">G8/C8</f>
        <v>0.11977142857142857</v>
      </c>
      <c r="J8" s="42">
        <f t="shared" ref="J8:J9" si="5">H8/D8</f>
        <v>0.13954713006845709</v>
      </c>
      <c r="K8" s="43"/>
      <c r="L8" s="44"/>
      <c r="M8" s="45"/>
      <c r="N8" s="46"/>
      <c r="O8" s="47"/>
      <c r="P8" s="48"/>
      <c r="Q8" s="65"/>
      <c r="R8" s="75"/>
    </row>
    <row r="9" spans="1:18" ht="19.5" customHeight="1" x14ac:dyDescent="0.25">
      <c r="A9" s="81" t="s">
        <v>33</v>
      </c>
      <c r="B9" s="79" t="s">
        <v>50</v>
      </c>
      <c r="C9" s="37">
        <v>1600</v>
      </c>
      <c r="D9" s="125">
        <v>1663</v>
      </c>
      <c r="E9" s="37">
        <f t="shared" si="2"/>
        <v>1600</v>
      </c>
      <c r="F9" s="38">
        <f t="shared" si="3"/>
        <v>1663</v>
      </c>
      <c r="G9" s="39">
        <v>0</v>
      </c>
      <c r="H9" s="40">
        <v>0</v>
      </c>
      <c r="I9" s="41">
        <f t="shared" si="4"/>
        <v>0</v>
      </c>
      <c r="J9" s="42">
        <f t="shared" si="5"/>
        <v>0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customHeight="1" x14ac:dyDescent="0.25">
      <c r="A10" s="109" t="s">
        <v>45</v>
      </c>
      <c r="B10" s="120" t="s">
        <v>51</v>
      </c>
      <c r="C10" s="121">
        <v>2450</v>
      </c>
      <c r="D10" s="122">
        <v>2448</v>
      </c>
      <c r="E10" s="121">
        <f t="shared" si="2"/>
        <v>2180</v>
      </c>
      <c r="F10" s="122">
        <f t="shared" si="3"/>
        <v>2167</v>
      </c>
      <c r="G10" s="110">
        <v>270</v>
      </c>
      <c r="H10" s="111">
        <v>281</v>
      </c>
      <c r="I10" s="112">
        <f>G10/C10</f>
        <v>0.11020408163265306</v>
      </c>
      <c r="J10" s="113">
        <f>H10/D10</f>
        <v>0.1147875816993464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customHeight="1" x14ac:dyDescent="0.25">
      <c r="A11" s="81" t="s">
        <v>46</v>
      </c>
      <c r="B11" s="79" t="s">
        <v>52</v>
      </c>
      <c r="C11" s="37">
        <v>3850</v>
      </c>
      <c r="D11" s="38">
        <v>3693</v>
      </c>
      <c r="E11" s="37">
        <f t="shared" si="2"/>
        <v>3400</v>
      </c>
      <c r="F11" s="38">
        <f t="shared" si="3"/>
        <v>3254</v>
      </c>
      <c r="G11" s="39">
        <v>450</v>
      </c>
      <c r="H11" s="40">
        <v>439</v>
      </c>
      <c r="I11" s="41">
        <f t="shared" ref="I11" si="6">G11/C11</f>
        <v>0.11688311688311688</v>
      </c>
      <c r="J11" s="42">
        <f t="shared" ref="J11" si="7">H11/D11</f>
        <v>0.11887354454373138</v>
      </c>
      <c r="K11" s="43"/>
      <c r="L11" s="44"/>
      <c r="M11" s="45"/>
      <c r="N11" s="46"/>
      <c r="O11" s="47"/>
      <c r="P11" s="48"/>
      <c r="Q11" s="65"/>
      <c r="R11" s="75"/>
    </row>
    <row r="12" spans="1:18" ht="20.100000000000001" customHeight="1" x14ac:dyDescent="0.25">
      <c r="A12" s="81" t="s">
        <v>29</v>
      </c>
      <c r="B12" s="79" t="s">
        <v>53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3"/>
      <c r="N12" s="44"/>
      <c r="O12" s="52">
        <v>600</v>
      </c>
      <c r="P12" s="53">
        <v>648</v>
      </c>
      <c r="Q12" s="65"/>
      <c r="R12" s="75"/>
    </row>
    <row r="13" spans="1:18" ht="20.100000000000001" customHeight="1" x14ac:dyDescent="0.25">
      <c r="A13" s="81" t="s">
        <v>30</v>
      </c>
      <c r="B13" s="79" t="s">
        <v>57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43"/>
      <c r="N13" s="44"/>
      <c r="O13" s="52">
        <v>0</v>
      </c>
      <c r="P13" s="53">
        <v>0</v>
      </c>
      <c r="Q13" s="65"/>
      <c r="R13" s="75"/>
    </row>
    <row r="14" spans="1:18" ht="20.100000000000001" customHeight="1" x14ac:dyDescent="0.25">
      <c r="A14" s="81" t="s">
        <v>10</v>
      </c>
      <c r="B14" s="79" t="s">
        <v>54</v>
      </c>
      <c r="C14" s="49"/>
      <c r="D14" s="50"/>
      <c r="E14" s="49"/>
      <c r="F14" s="50"/>
      <c r="G14" s="43"/>
      <c r="H14" s="44"/>
      <c r="I14" s="51"/>
      <c r="J14" s="44"/>
      <c r="K14" s="43"/>
      <c r="L14" s="44"/>
      <c r="M14" s="43"/>
      <c r="N14" s="44"/>
      <c r="O14" s="52">
        <v>675</v>
      </c>
      <c r="P14" s="53">
        <v>356</v>
      </c>
      <c r="Q14" s="65"/>
      <c r="R14" s="75"/>
    </row>
    <row r="15" spans="1:18" ht="20.100000000000001" customHeight="1" x14ac:dyDescent="0.25">
      <c r="A15" s="81" t="s">
        <v>28</v>
      </c>
      <c r="B15" s="79" t="s">
        <v>59</v>
      </c>
      <c r="C15" s="49"/>
      <c r="D15" s="50"/>
      <c r="E15" s="49"/>
      <c r="F15" s="50"/>
      <c r="G15" s="43"/>
      <c r="H15" s="44"/>
      <c r="I15" s="51"/>
      <c r="J15" s="44"/>
      <c r="K15" s="43"/>
      <c r="L15" s="44"/>
      <c r="M15" s="43"/>
      <c r="N15" s="44"/>
      <c r="O15" s="52">
        <v>0</v>
      </c>
      <c r="P15" s="53">
        <v>0</v>
      </c>
      <c r="Q15" s="65"/>
      <c r="R15" s="75"/>
    </row>
    <row r="16" spans="1:18" ht="20.100000000000001" customHeight="1" x14ac:dyDescent="0.25">
      <c r="A16" s="81" t="s">
        <v>56</v>
      </c>
      <c r="B16" s="79" t="s">
        <v>58</v>
      </c>
      <c r="C16" s="49"/>
      <c r="D16" s="50"/>
      <c r="E16" s="49"/>
      <c r="F16" s="50"/>
      <c r="G16" s="43"/>
      <c r="H16" s="44"/>
      <c r="I16" s="51"/>
      <c r="J16" s="44"/>
      <c r="K16" s="43"/>
      <c r="L16" s="44"/>
      <c r="M16" s="43"/>
      <c r="N16" s="44"/>
      <c r="O16" s="52">
        <v>400</v>
      </c>
      <c r="P16" s="53">
        <v>385</v>
      </c>
      <c r="Q16" s="65"/>
      <c r="R16" s="75"/>
    </row>
    <row r="17" spans="1:21" ht="20.100000000000001" customHeight="1" x14ac:dyDescent="0.25">
      <c r="A17" s="81" t="s">
        <v>55</v>
      </c>
      <c r="B17" s="79" t="s">
        <v>60</v>
      </c>
      <c r="C17" s="49"/>
      <c r="D17" s="50"/>
      <c r="E17" s="49"/>
      <c r="F17" s="50"/>
      <c r="G17" s="43"/>
      <c r="H17" s="44"/>
      <c r="I17" s="51"/>
      <c r="J17" s="44"/>
      <c r="K17" s="43"/>
      <c r="L17" s="44"/>
      <c r="M17" s="52">
        <v>967</v>
      </c>
      <c r="N17" s="53">
        <v>967</v>
      </c>
      <c r="O17" s="47"/>
      <c r="P17" s="48"/>
      <c r="Q17" s="65"/>
      <c r="R17" s="75"/>
    </row>
    <row r="18" spans="1:21" ht="20.100000000000001" customHeight="1" thickBot="1" x14ac:dyDescent="0.3">
      <c r="A18" s="81" t="s">
        <v>11</v>
      </c>
      <c r="B18" s="79" t="s">
        <v>61</v>
      </c>
      <c r="C18" s="49"/>
      <c r="D18" s="50"/>
      <c r="E18" s="49"/>
      <c r="F18" s="50"/>
      <c r="G18" s="43"/>
      <c r="H18" s="44"/>
      <c r="I18" s="51"/>
      <c r="J18" s="44"/>
      <c r="K18" s="43"/>
      <c r="L18" s="44"/>
      <c r="M18" s="52">
        <v>2321</v>
      </c>
      <c r="N18" s="53">
        <v>2321</v>
      </c>
      <c r="O18" s="47"/>
      <c r="P18" s="48"/>
      <c r="Q18" s="65"/>
      <c r="R18" s="75"/>
    </row>
    <row r="19" spans="1:21" ht="20.100000000000001" customHeight="1" thickBot="1" x14ac:dyDescent="0.3">
      <c r="A19" s="126" t="s">
        <v>34</v>
      </c>
      <c r="B19" s="127"/>
      <c r="C19" s="82">
        <f t="shared" ref="C19:H19" si="8">SUM(C6:C18)</f>
        <v>54950</v>
      </c>
      <c r="D19" s="83">
        <f t="shared" si="8"/>
        <v>52198</v>
      </c>
      <c r="E19" s="82">
        <f t="shared" si="8"/>
        <v>48512</v>
      </c>
      <c r="F19" s="83">
        <f t="shared" si="8"/>
        <v>45954</v>
      </c>
      <c r="G19" s="84">
        <f t="shared" si="8"/>
        <v>6438</v>
      </c>
      <c r="H19" s="85">
        <f t="shared" si="8"/>
        <v>6244</v>
      </c>
      <c r="I19" s="86"/>
      <c r="J19" s="87"/>
      <c r="K19" s="84">
        <f t="shared" ref="K19:P19" si="9">SUM(K6:K18)</f>
        <v>0</v>
      </c>
      <c r="L19" s="85">
        <f t="shared" si="9"/>
        <v>0</v>
      </c>
      <c r="M19" s="123">
        <f t="shared" si="9"/>
        <v>3288</v>
      </c>
      <c r="N19" s="88">
        <f t="shared" si="9"/>
        <v>3288</v>
      </c>
      <c r="O19" s="89">
        <f t="shared" si="9"/>
        <v>1675</v>
      </c>
      <c r="P19" s="90">
        <f t="shared" si="9"/>
        <v>1389</v>
      </c>
      <c r="Q19" s="67"/>
      <c r="R19" s="71"/>
    </row>
    <row r="20" spans="1:21" ht="20.100000000000001" customHeight="1" thickBot="1" x14ac:dyDescent="0.3">
      <c r="A20" s="68"/>
      <c r="B20" s="55"/>
      <c r="C20" s="55"/>
      <c r="D20" s="55"/>
      <c r="E20" s="55"/>
      <c r="F20" s="69"/>
      <c r="G20" s="69"/>
      <c r="H20" s="77"/>
      <c r="I20" s="77"/>
      <c r="J20" s="69"/>
      <c r="K20" s="69"/>
      <c r="L20" s="70"/>
      <c r="M20" s="70"/>
      <c r="N20" s="70"/>
      <c r="O20" s="70"/>
      <c r="P20" s="64"/>
      <c r="Q20" s="71"/>
      <c r="R20" s="76"/>
    </row>
    <row r="21" spans="1:21" ht="20.100000000000001" customHeight="1" thickBot="1" x14ac:dyDescent="0.3">
      <c r="A21" s="104" t="s">
        <v>35</v>
      </c>
      <c r="B21" s="91"/>
      <c r="C21" s="91"/>
      <c r="D21" s="91"/>
      <c r="F21" s="223" t="s">
        <v>12</v>
      </c>
      <c r="G21" s="224"/>
      <c r="H21" s="197" t="s">
        <v>38</v>
      </c>
      <c r="I21" s="198"/>
      <c r="J21" s="199"/>
      <c r="L21" s="103" t="s">
        <v>40</v>
      </c>
      <c r="M21" s="92"/>
      <c r="N21" s="92"/>
      <c r="O21" s="92"/>
      <c r="P21" s="92"/>
      <c r="R21" s="1" t="b">
        <f>T21=U21</f>
        <v>1</v>
      </c>
      <c r="T21" s="1" t="b">
        <f>C25&lt;0</f>
        <v>0</v>
      </c>
      <c r="U21" s="1" t="b">
        <f>D25&lt;0</f>
        <v>0</v>
      </c>
    </row>
    <row r="22" spans="1:21" ht="18.75" customHeight="1" thickBot="1" x14ac:dyDescent="0.3">
      <c r="A22" s="215" t="s">
        <v>34</v>
      </c>
      <c r="B22" s="216"/>
      <c r="C22" s="94" t="s">
        <v>7</v>
      </c>
      <c r="D22" s="95" t="s">
        <v>8</v>
      </c>
      <c r="F22" s="225"/>
      <c r="G22" s="226"/>
      <c r="H22" s="200"/>
      <c r="I22" s="201"/>
      <c r="J22" s="202"/>
      <c r="L22" s="194" t="s">
        <v>43</v>
      </c>
      <c r="M22" s="194"/>
      <c r="N22" s="194"/>
      <c r="O22" s="194"/>
      <c r="P22" s="106">
        <f>IF(R21=TRUE, 1, 0)</f>
        <v>1</v>
      </c>
    </row>
    <row r="23" spans="1:21" ht="18.75" customHeight="1" x14ac:dyDescent="0.25">
      <c r="A23" s="217" t="s">
        <v>37</v>
      </c>
      <c r="B23" s="218"/>
      <c r="C23" s="96">
        <f>G19+K19</f>
        <v>6438</v>
      </c>
      <c r="D23" s="97">
        <f>H19+L19</f>
        <v>6244</v>
      </c>
      <c r="F23" s="142" t="s">
        <v>13</v>
      </c>
      <c r="G23" s="143"/>
      <c r="H23" s="206">
        <f>-"0.003"</f>
        <v>-3.0000000000000001E-3</v>
      </c>
      <c r="I23" s="207"/>
      <c r="J23" s="208"/>
      <c r="L23" s="195"/>
      <c r="M23" s="195"/>
      <c r="N23" s="195"/>
      <c r="O23" s="195"/>
      <c r="P23" s="108"/>
      <c r="R23" s="1" t="b">
        <f>T23=U23</f>
        <v>0</v>
      </c>
      <c r="T23" s="1" t="b">
        <f>H26&lt;0</f>
        <v>1</v>
      </c>
      <c r="U23" s="1" t="b">
        <f>D25&lt;0</f>
        <v>0</v>
      </c>
    </row>
    <row r="24" spans="1:21" ht="18.75" customHeight="1" thickBot="1" x14ac:dyDescent="0.3">
      <c r="A24" s="219" t="s">
        <v>36</v>
      </c>
      <c r="B24" s="220"/>
      <c r="C24" s="100">
        <f>M19+O19</f>
        <v>4963</v>
      </c>
      <c r="D24" s="101">
        <f>N19+P19</f>
        <v>4677</v>
      </c>
      <c r="F24" s="144" t="s">
        <v>14</v>
      </c>
      <c r="G24" s="145"/>
      <c r="H24" s="209">
        <v>-1E-3</v>
      </c>
      <c r="I24" s="210"/>
      <c r="J24" s="211"/>
      <c r="L24" s="196" t="s">
        <v>41</v>
      </c>
      <c r="M24" s="196"/>
      <c r="N24" s="196"/>
      <c r="O24" s="196"/>
      <c r="P24" s="107">
        <f>IF(R23=TRUE, 1, 0)</f>
        <v>0</v>
      </c>
    </row>
    <row r="25" spans="1:21" ht="18.75" customHeight="1" thickBot="1" x14ac:dyDescent="0.35">
      <c r="A25" s="221" t="s">
        <v>18</v>
      </c>
      <c r="B25" s="222"/>
      <c r="C25" s="98">
        <f>C23-C24</f>
        <v>1475</v>
      </c>
      <c r="D25" s="99">
        <f>D23-D24</f>
        <v>1567</v>
      </c>
      <c r="F25" s="227" t="s">
        <v>15</v>
      </c>
      <c r="G25" s="228"/>
      <c r="H25" s="212">
        <v>-2E-3</v>
      </c>
      <c r="I25" s="213"/>
      <c r="J25" s="214"/>
      <c r="L25" s="195"/>
      <c r="M25" s="195"/>
      <c r="N25" s="195"/>
      <c r="O25" s="195"/>
      <c r="P25" s="108"/>
      <c r="R25" s="1" t="b">
        <f>AND(H26&gt;=-0.02, H26&lt;=0.02)</f>
        <v>1</v>
      </c>
    </row>
    <row r="26" spans="1:21" ht="16.5" customHeight="1" thickBot="1" x14ac:dyDescent="0.3">
      <c r="F26" s="158" t="s">
        <v>16</v>
      </c>
      <c r="G26" s="159"/>
      <c r="H26" s="203">
        <f>AVERAGE(H23:J25)</f>
        <v>-2E-3</v>
      </c>
      <c r="I26" s="204"/>
      <c r="J26" s="205"/>
      <c r="L26" s="192" t="s">
        <v>42</v>
      </c>
      <c r="M26" s="192"/>
      <c r="N26" s="192"/>
      <c r="O26" s="192"/>
      <c r="P26" s="102">
        <f>IF(R25=TRUE, 1, 0)</f>
        <v>1</v>
      </c>
    </row>
    <row r="27" spans="1:21" ht="13.65" customHeight="1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192"/>
      <c r="M27" s="192"/>
      <c r="N27" s="192"/>
      <c r="O27" s="192"/>
      <c r="P27" s="105"/>
    </row>
    <row r="28" spans="1:21" ht="13.65" customHeight="1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58"/>
      <c r="M28" s="58"/>
      <c r="N28" s="59"/>
      <c r="O28" s="59"/>
      <c r="P28" s="9"/>
      <c r="Q28" s="73"/>
    </row>
    <row r="29" spans="1:21" ht="13.5" customHeight="1" thickBot="1" x14ac:dyDescent="0.3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"/>
      <c r="M29" s="5"/>
      <c r="N29" s="4"/>
      <c r="O29" s="4"/>
      <c r="Q29" s="76"/>
    </row>
    <row r="30" spans="1:21" ht="20.100000000000001" customHeight="1" x14ac:dyDescent="0.25">
      <c r="A30" s="146" t="s">
        <v>62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8"/>
      <c r="Q30" s="72"/>
    </row>
    <row r="31" spans="1:21" ht="20.100000000000001" customHeight="1" x14ac:dyDescent="0.25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1"/>
      <c r="Q31" s="72"/>
    </row>
    <row r="32" spans="1:21" ht="20.100000000000001" customHeight="1" thickBot="1" x14ac:dyDescent="0.3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4"/>
      <c r="Q32" s="76"/>
    </row>
    <row r="33" spans="1:17" ht="20.100000000000001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7" ht="13.8" thickBo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7" ht="20.100000000000001" customHeight="1" thickBot="1" x14ac:dyDescent="0.3">
      <c r="A35" s="155" t="s">
        <v>19</v>
      </c>
      <c r="B35" s="156"/>
      <c r="C35" s="156"/>
      <c r="D35" s="156"/>
      <c r="E35" s="156"/>
      <c r="F35" s="157"/>
      <c r="G35" s="55"/>
      <c r="H35" s="55"/>
      <c r="I35" s="55"/>
      <c r="J35" s="56"/>
      <c r="K35" s="56"/>
      <c r="L35" s="56"/>
      <c r="M35" s="56"/>
      <c r="N35" s="55"/>
      <c r="O35" s="55"/>
      <c r="P35" s="54"/>
      <c r="Q35" s="57"/>
    </row>
    <row r="36" spans="1:17" ht="19.2" customHeight="1" thickBot="1" x14ac:dyDescent="0.3">
      <c r="A36" s="7" t="s">
        <v>6</v>
      </c>
      <c r="B36" s="181" t="s">
        <v>24</v>
      </c>
      <c r="C36" s="182"/>
      <c r="D36" s="185" t="s">
        <v>23</v>
      </c>
      <c r="E36" s="138"/>
      <c r="F36" s="138"/>
      <c r="G36" s="186"/>
      <c r="H36" s="136" t="s">
        <v>20</v>
      </c>
      <c r="I36" s="137"/>
      <c r="J36" s="138" t="s">
        <v>21</v>
      </c>
      <c r="K36" s="138"/>
      <c r="L36" s="139" t="s">
        <v>3</v>
      </c>
      <c r="M36" s="139"/>
      <c r="N36" s="132" t="s">
        <v>4</v>
      </c>
      <c r="O36" s="133"/>
      <c r="P36" s="61" t="s">
        <v>22</v>
      </c>
    </row>
    <row r="37" spans="1:17" ht="18.75" customHeight="1" thickBot="1" x14ac:dyDescent="0.3">
      <c r="A37" s="62" t="s">
        <v>25</v>
      </c>
      <c r="B37" s="179"/>
      <c r="C37" s="180"/>
      <c r="D37" s="187"/>
      <c r="E37" s="188"/>
      <c r="F37" s="188"/>
      <c r="G37" s="189"/>
      <c r="H37" s="171"/>
      <c r="I37" s="172"/>
      <c r="J37" s="173"/>
      <c r="K37" s="174"/>
      <c r="L37" s="130"/>
      <c r="M37" s="131"/>
      <c r="N37" s="134"/>
      <c r="O37" s="135"/>
      <c r="P37" s="60">
        <f t="shared" ref="P37:P45" si="10">L37-N37</f>
        <v>0</v>
      </c>
    </row>
    <row r="38" spans="1:17" ht="18.75" customHeight="1" thickBot="1" x14ac:dyDescent="0.3">
      <c r="A38" s="63" t="s">
        <v>25</v>
      </c>
      <c r="B38" s="178"/>
      <c r="C38" s="178"/>
      <c r="D38" s="140"/>
      <c r="E38" s="177"/>
      <c r="F38" s="177"/>
      <c r="G38" s="141"/>
      <c r="H38" s="140"/>
      <c r="I38" s="141"/>
      <c r="J38" s="128"/>
      <c r="K38" s="129"/>
      <c r="L38" s="130"/>
      <c r="M38" s="131"/>
      <c r="N38" s="134"/>
      <c r="O38" s="135"/>
      <c r="P38" s="60">
        <f t="shared" si="10"/>
        <v>0</v>
      </c>
      <c r="Q38" s="76"/>
    </row>
    <row r="39" spans="1:17" ht="19.2" customHeight="1" thickBot="1" x14ac:dyDescent="0.3">
      <c r="A39" s="63" t="s">
        <v>25</v>
      </c>
      <c r="B39" s="183"/>
      <c r="C39" s="184"/>
      <c r="D39" s="140"/>
      <c r="E39" s="177"/>
      <c r="F39" s="177"/>
      <c r="G39" s="141"/>
      <c r="H39" s="140"/>
      <c r="I39" s="141"/>
      <c r="J39" s="140"/>
      <c r="K39" s="170"/>
      <c r="L39" s="175"/>
      <c r="M39" s="176"/>
      <c r="N39" s="190"/>
      <c r="O39" s="191"/>
      <c r="P39" s="60">
        <f t="shared" si="10"/>
        <v>0</v>
      </c>
      <c r="Q39" s="76"/>
    </row>
    <row r="40" spans="1:17" ht="19.5" customHeight="1" thickBot="1" x14ac:dyDescent="0.3">
      <c r="A40" s="62" t="s">
        <v>25</v>
      </c>
      <c r="B40" s="229"/>
      <c r="C40" s="230"/>
      <c r="D40" s="183"/>
      <c r="E40" s="231"/>
      <c r="F40" s="231"/>
      <c r="G40" s="184"/>
      <c r="H40" s="232"/>
      <c r="I40" s="233"/>
      <c r="J40" s="183"/>
      <c r="K40" s="184"/>
      <c r="L40" s="175"/>
      <c r="M40" s="176"/>
      <c r="N40" s="190"/>
      <c r="O40" s="191"/>
      <c r="P40" s="60">
        <f t="shared" si="10"/>
        <v>0</v>
      </c>
    </row>
    <row r="41" spans="1:17" ht="19.5" customHeight="1" thickBot="1" x14ac:dyDescent="0.3">
      <c r="A41" s="63" t="s">
        <v>25</v>
      </c>
      <c r="B41" s="183"/>
      <c r="C41" s="184"/>
      <c r="D41" s="140"/>
      <c r="E41" s="177"/>
      <c r="F41" s="177"/>
      <c r="G41" s="141"/>
      <c r="H41" s="140"/>
      <c r="I41" s="141"/>
      <c r="J41" s="140"/>
      <c r="K41" s="141"/>
      <c r="L41" s="175"/>
      <c r="M41" s="176"/>
      <c r="N41" s="190"/>
      <c r="O41" s="191"/>
      <c r="P41" s="60">
        <f t="shared" si="10"/>
        <v>0</v>
      </c>
    </row>
    <row r="42" spans="1:17" ht="19.5" customHeight="1" thickBot="1" x14ac:dyDescent="0.3">
      <c r="A42" s="63" t="s">
        <v>25</v>
      </c>
      <c r="B42" s="183"/>
      <c r="C42" s="184"/>
      <c r="D42" s="140"/>
      <c r="E42" s="177"/>
      <c r="F42" s="177"/>
      <c r="G42" s="141"/>
      <c r="H42" s="140"/>
      <c r="I42" s="141"/>
      <c r="J42" s="140"/>
      <c r="K42" s="141"/>
      <c r="L42" s="175"/>
      <c r="M42" s="176"/>
      <c r="N42" s="190"/>
      <c r="O42" s="191"/>
      <c r="P42" s="60">
        <f t="shared" si="10"/>
        <v>0</v>
      </c>
    </row>
    <row r="43" spans="1:17" ht="19.5" customHeight="1" thickBot="1" x14ac:dyDescent="0.3">
      <c r="A43" s="62" t="s">
        <v>25</v>
      </c>
      <c r="B43" s="229"/>
      <c r="C43" s="230"/>
      <c r="D43" s="183"/>
      <c r="E43" s="231"/>
      <c r="F43" s="231"/>
      <c r="G43" s="184"/>
      <c r="H43" s="232"/>
      <c r="I43" s="233"/>
      <c r="J43" s="183"/>
      <c r="K43" s="184"/>
      <c r="L43" s="175"/>
      <c r="M43" s="176"/>
      <c r="N43" s="190"/>
      <c r="O43" s="191"/>
      <c r="P43" s="60">
        <f t="shared" si="10"/>
        <v>0</v>
      </c>
    </row>
    <row r="44" spans="1:17" ht="19.5" customHeight="1" thickBot="1" x14ac:dyDescent="0.3">
      <c r="A44" s="63" t="s">
        <v>25</v>
      </c>
      <c r="B44" s="183"/>
      <c r="C44" s="184"/>
      <c r="D44" s="140"/>
      <c r="E44" s="177"/>
      <c r="F44" s="177"/>
      <c r="G44" s="141"/>
      <c r="H44" s="140"/>
      <c r="I44" s="141"/>
      <c r="J44" s="140"/>
      <c r="K44" s="141"/>
      <c r="L44" s="175"/>
      <c r="M44" s="176"/>
      <c r="N44" s="190"/>
      <c r="O44" s="191"/>
      <c r="P44" s="60">
        <f t="shared" si="10"/>
        <v>0</v>
      </c>
    </row>
    <row r="45" spans="1:17" ht="18.75" customHeight="1" x14ac:dyDescent="0.25">
      <c r="A45" s="63" t="s">
        <v>25</v>
      </c>
      <c r="B45" s="183"/>
      <c r="C45" s="184"/>
      <c r="D45" s="140"/>
      <c r="E45" s="177"/>
      <c r="F45" s="177"/>
      <c r="G45" s="141"/>
      <c r="H45" s="140"/>
      <c r="I45" s="141"/>
      <c r="J45" s="140"/>
      <c r="K45" s="141"/>
      <c r="L45" s="175"/>
      <c r="M45" s="176"/>
      <c r="N45" s="190"/>
      <c r="O45" s="191"/>
      <c r="P45" s="60">
        <f t="shared" si="10"/>
        <v>0</v>
      </c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  <row r="591" spans="1:15" x14ac:dyDescent="0.25">
      <c r="L591" s="3"/>
      <c r="M591" s="3"/>
      <c r="N591" s="3"/>
      <c r="O591" s="3"/>
    </row>
    <row r="592" spans="1:15" x14ac:dyDescent="0.25">
      <c r="L592" s="3"/>
      <c r="M592" s="3"/>
      <c r="N592" s="3"/>
      <c r="O592" s="3"/>
    </row>
    <row r="593" spans="12:15" x14ac:dyDescent="0.25">
      <c r="L593" s="3"/>
      <c r="M593" s="3"/>
      <c r="N593" s="3"/>
      <c r="O593" s="3"/>
    </row>
    <row r="594" spans="12:15" x14ac:dyDescent="0.25">
      <c r="L594" s="3"/>
      <c r="M594" s="3"/>
      <c r="N594" s="3"/>
      <c r="O594" s="3"/>
    </row>
    <row r="595" spans="12:15" x14ac:dyDescent="0.25">
      <c r="L595" s="3"/>
      <c r="M595" s="3"/>
      <c r="N595" s="3"/>
      <c r="O595" s="3"/>
    </row>
  </sheetData>
  <mergeCells count="88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I4:J4"/>
    <mergeCell ref="C4:D4"/>
    <mergeCell ref="O4:P4"/>
    <mergeCell ref="K4:L4"/>
    <mergeCell ref="G4:H4"/>
    <mergeCell ref="E4:F4"/>
    <mergeCell ref="M4:N4"/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</mergeCells>
  <conditionalFormatting sqref="R21:R25">
    <cfRule type="expression" priority="6">
      <formula>TRUE</formula>
    </cfRule>
  </conditionalFormatting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1F097B-5CBD-4806-A70C-8AA63FFBB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9E28FA-372C-48FD-82DF-813AE36EF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7F97B2-5039-4D31-BD26-1DDBC5FA750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2022-08-12T14:47:08Z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