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i\Downloads\"/>
    </mc:Choice>
  </mc:AlternateContent>
  <xr:revisionPtr revIDLastSave="0" documentId="8_{D6C31D2B-1E97-4E35-91CE-EC14213CED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<sst xmlns="http://schemas.openxmlformats.org/spreadsheetml/2006/main" count="64" uniqueCount="46">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</sst>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A2" zoomScale="55" zoomScaleNormal="55" zoomScaleSheetLayoutView="55" workbookViewId="0">
      <selection activeCell="V12" sqref="V12"/>
    </sheetView>
  </sheetViews>
  <sheetFormatPr defaultColWidth="9.1796875" defaultRowHeight="12.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9.179687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/>
    <row r="2" spans="1:21" ht="21.75" customHeight="1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>
      <c r="A3" s="95"/>
    </row>
    <row r="4" spans="1:21" ht="20.149999999999999" customHeight="1" thickBot="1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49999999999999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>
      <c r="A6" s="74" t="s">
        <v>26</v>
      </c>
      <c r="B6" s="72" t="s">
        <v>40</v>
      </c>
      <c r="C6" s="23">
        <v>3400</v>
      </c>
      <c r="D6" s="24">
        <v>3352</v>
      </c>
      <c r="E6" s="23">
        <f t="shared" ref="E6:F7" si="0">C6-G6</f>
        <v>2400</v>
      </c>
      <c r="F6" s="24">
        <f t="shared" si="0"/>
        <v>2349</v>
      </c>
      <c r="G6" s="36">
        <v>1000</v>
      </c>
      <c r="H6" s="25">
        <v>1003</v>
      </c>
      <c r="I6" s="26">
        <f>G6/C6</f>
        <v>0.29411764705882354</v>
      </c>
      <c r="J6" s="27">
        <f>H6/D6</f>
        <v>0.29922434367541767</v>
      </c>
      <c r="K6" s="28"/>
      <c r="L6" s="29"/>
      <c r="M6" s="30"/>
      <c r="N6" s="31"/>
      <c r="O6" s="32"/>
      <c r="P6" s="33"/>
      <c r="Q6" s="70"/>
      <c r="R6" s="68"/>
    </row>
    <row r="7" spans="1:21" ht="20.149999999999999" customHeight="1">
      <c r="A7" s="75" t="s">
        <v>27</v>
      </c>
      <c r="B7" s="73" t="s">
        <v>41</v>
      </c>
      <c r="C7" s="34">
        <v>4000</v>
      </c>
      <c r="D7" s="35">
        <v>4003</v>
      </c>
      <c r="E7" s="34">
        <f t="shared" si="0"/>
        <v>2850</v>
      </c>
      <c r="F7" s="35">
        <f t="shared" si="0"/>
        <v>2841</v>
      </c>
      <c r="G7" s="36">
        <v>1150</v>
      </c>
      <c r="H7" s="37">
        <v>1162</v>
      </c>
      <c r="I7" s="38">
        <f t="shared" ref="I7:J7" si="1">G7/C7</f>
        <v>0.28749999999999998</v>
      </c>
      <c r="J7" s="39">
        <f t="shared" si="1"/>
        <v>0.29028228828378716</v>
      </c>
      <c r="K7" s="40"/>
      <c r="L7" s="41"/>
      <c r="M7" s="42"/>
      <c r="N7" s="43"/>
      <c r="O7" s="44"/>
      <c r="P7" s="45"/>
      <c r="Q7" s="63"/>
      <c r="R7" s="68"/>
    </row>
    <row r="8" spans="1:21" ht="20.149999999999999" customHeight="1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>
        <v>1814</v>
      </c>
      <c r="O8" s="44"/>
      <c r="P8" s="45"/>
      <c r="Q8" s="63"/>
      <c r="R8" s="68"/>
    </row>
    <row r="9" spans="1:21" ht="20.149999999999999" customHeight="1" thickBot="1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>
        <v>143</v>
      </c>
      <c r="Q9" s="63"/>
      <c r="R9" s="68"/>
    </row>
    <row r="10" spans="1:21" ht="20.149999999999999" customHeight="1" thickBot="1">
      <c r="A10" s="165" t="s">
        <v>29</v>
      </c>
      <c r="B10" s="166"/>
      <c r="C10" s="76">
        <f t="shared" ref="C10:H10" si="2">SUM(C6:C9)</f>
        <v>7400</v>
      </c>
      <c r="D10" s="77">
        <f t="shared" si="2"/>
        <v>7355</v>
      </c>
      <c r="E10" s="76">
        <f t="shared" si="2"/>
        <v>5250</v>
      </c>
      <c r="F10" s="77">
        <f t="shared" si="2"/>
        <v>5190</v>
      </c>
      <c r="G10" s="78">
        <f t="shared" si="2"/>
        <v>2150</v>
      </c>
      <c r="H10" s="79">
        <f t="shared" si="2"/>
        <v>2165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1814</v>
      </c>
      <c r="O10" s="83">
        <f t="shared" si="3"/>
        <v>150</v>
      </c>
      <c r="P10" s="84">
        <f t="shared" si="3"/>
        <v>143</v>
      </c>
      <c r="Q10" s="51"/>
      <c r="R10" s="68"/>
    </row>
    <row r="11" spans="1:21" ht="20.149999999999999" customHeight="1" thickBot="1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49999999999999" customHeight="1" thickBot="1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>
      <c r="A14" s="145" t="s">
        <v>32</v>
      </c>
      <c r="B14" s="146"/>
      <c r="C14" s="98">
        <f>G10+K10</f>
        <v>2150</v>
      </c>
      <c r="D14" s="99">
        <f>H10+L10</f>
        <v>2165</v>
      </c>
      <c r="F14" s="172" t="s">
        <v>13</v>
      </c>
      <c r="G14" s="173"/>
      <c r="H14" s="134">
        <v>0</v>
      </c>
      <c r="I14" s="135"/>
      <c r="J14" s="136"/>
      <c r="L14" s="123"/>
      <c r="M14" s="123"/>
      <c r="N14" s="123"/>
      <c r="O14" s="123"/>
      <c r="P14" s="110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>
      <c r="A15" s="147" t="s">
        <v>31</v>
      </c>
      <c r="B15" s="148"/>
      <c r="C15" s="102">
        <f>M10+O10</f>
        <v>2050</v>
      </c>
      <c r="D15" s="103">
        <f>N10+P10</f>
        <v>1957</v>
      </c>
      <c r="F15" s="174" t="s">
        <v>14</v>
      </c>
      <c r="G15" s="175"/>
      <c r="H15" s="137">
        <v>4.7999999999999996E-3</v>
      </c>
      <c r="I15" s="138"/>
      <c r="J15" s="139"/>
      <c r="L15" s="124" t="s">
        <v>36</v>
      </c>
      <c r="M15" s="124"/>
      <c r="N15" s="124"/>
      <c r="O15" s="124"/>
      <c r="P15" s="109">
        <f>IF(R14=TRUE, 1, 0)</f>
        <v>1</v>
      </c>
    </row>
    <row r="16" spans="1:21" ht="18.75" customHeight="1" thickBot="1">
      <c r="A16" s="149" t="s">
        <v>18</v>
      </c>
      <c r="B16" s="150"/>
      <c r="C16" s="100">
        <f>C14-C15</f>
        <v>100</v>
      </c>
      <c r="D16" s="101">
        <f>D14-D15</f>
        <v>208</v>
      </c>
      <c r="F16" s="112" t="s">
        <v>15</v>
      </c>
      <c r="G16" s="113"/>
      <c r="H16" s="140">
        <v>2.8E-3</v>
      </c>
      <c r="I16" s="141"/>
      <c r="J16" s="142"/>
      <c r="L16" s="123"/>
      <c r="M16" s="123"/>
      <c r="N16" s="123"/>
      <c r="O16" s="123"/>
      <c r="P16" s="110"/>
      <c r="R16" s="1" t="b">
        <f>AND(H17&gt;=-0.02, H17&lt;=0.02)</f>
        <v>1</v>
      </c>
    </row>
    <row r="17" spans="1:17" ht="16.5" customHeight="1" thickBot="1">
      <c r="F17" s="188" t="s">
        <v>16</v>
      </c>
      <c r="G17" s="189"/>
      <c r="H17" s="131">
        <f>AVERAGE(H14:J16)</f>
        <v>2.5333333333333332E-3</v>
      </c>
      <c r="I17" s="132"/>
      <c r="J17" s="133"/>
      <c r="L17" s="120" t="s">
        <v>37</v>
      </c>
      <c r="M17" s="120"/>
      <c r="N17" s="120"/>
      <c r="O17" s="120"/>
      <c r="P17" s="104">
        <f>IF(R16=TRUE, 1, 0)</f>
        <v>1</v>
      </c>
    </row>
    <row r="18" spans="1:17" ht="13.75" customHeight="1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5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49999999999999" customHeight="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49999999999999" customHeight="1" thickBot="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49999999999999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99999999999999" customHeight="1" thickBot="1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L569" s="2"/>
      <c r="M569" s="2"/>
      <c r="N569" s="2"/>
      <c r="O569" s="2"/>
    </row>
    <row r="570" spans="1:15">
      <c r="L570" s="2"/>
      <c r="M570" s="2"/>
      <c r="N570" s="2"/>
      <c r="O570" s="2"/>
    </row>
    <row r="571" spans="1:15">
      <c r="L571" s="2"/>
      <c r="M571" s="2"/>
      <c r="N571" s="2"/>
      <c r="O571" s="2"/>
    </row>
    <row r="572" spans="1:15">
      <c r="L572" s="2"/>
      <c r="M572" s="2"/>
      <c r="N572" s="2"/>
      <c r="O572" s="2"/>
    </row>
    <row r="573" spans="1:15">
      <c r="L573" s="2"/>
      <c r="M573" s="2"/>
      <c r="N573" s="2"/>
      <c r="O573" s="2"/>
    </row>
    <row r="574" spans="1:15"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Jordan  Best</cp:lastModifiedBy>
  <cp:revision/>
  <cp:lastPrinted>2017-11-15T17:23:59Z</cp:lastPrinted>
  <dcterms:created xsi:type="dcterms:W3CDTF">2015-11-16T19:09:52Z</dcterms:created>
  <dcterms:modified xsi:type="dcterms:W3CDTF">2024-07-22T22:43:16Z</dcterms:modified>
</cp:coreProperties>
</file>