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9FAAC465-A11E-4791-B1D4-C2930067E5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<sst xmlns="http://schemas.openxmlformats.org/spreadsheetml/2006/main" count="76" uniqueCount="49">
  <si>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</si>
  <si>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</si>
  <si>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</si>
  <si>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</si>
  <si>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</si>
  <si>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</si>
  <si>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</si>
  <si>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</si>
  <si>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</si>
  <si>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</si>
  <si>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</si>
  <si>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</si>
  <si>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</si>
  <si>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</si>
  <si>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</si>
  <si>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</si>
  <si>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</si>
  <si>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</si>
  <si>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</si>
  <si>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</si>
  <si>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</si>
  <si>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</si>
  <si>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</si>
  <si>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</si>
  <si>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</si>
  <si>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</si>
  <si>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</si>
  <si>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</si>
  <si>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</si>
  <si>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</si>
  <si>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</si>
  <si>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</si>
  <si>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</si>
  <si>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</si>
  <si>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</si>
  <si>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</si>
  <si>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</si>
  <si>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</si>
  <si>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</si>
  <si>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</si>
  <si>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</si>
  <si>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</si>
  <si>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DOAS-1</t>
  </si>
  <si>
    <t>DINING I &amp; RR</t>
  </si>
  <si>
    <t>DINING II &amp; COUNTER</t>
  </si>
  <si>
    <t>KITCHEN</t>
  </si>
  <si>
    <t>GRIDDLE</t>
  </si>
  <si>
    <t>FRYER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</si>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</sst>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515983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09375" defaultRowHeight="13.2" x14ac:dyDescent="0.25"/>
  <cols>
    <col min="1" max="1" width="10.5546875" style="1" customWidth="1"/>
    <col min="2" max="2" width="17.664062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43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44</v>
      </c>
      <c r="C7" s="35">
        <v>3000</v>
      </c>
      <c r="D7" s="36"/>
      <c r="E7" s="35">
        <f t="shared" si="0"/>
        <v>2500</v>
      </c>
      <c r="F7" s="36">
        <f t="shared" si="0"/>
        <v>0</v>
      </c>
      <c r="G7" s="37">
        <v>500</v>
      </c>
      <c r="H7" s="38"/>
      <c r="I7" s="39">
        <f t="shared" ref="I7:J7" si="1">G7/C7</f>
        <v>0.16666666666666666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42</v>
      </c>
      <c r="B8" s="73" t="s">
        <v>45</v>
      </c>
      <c r="C8" s="35">
        <v>2450</v>
      </c>
      <c r="D8" s="36"/>
      <c r="E8" s="35">
        <f t="shared" ref="E8" si="2">C8-G8</f>
        <v>0</v>
      </c>
      <c r="F8" s="36">
        <f t="shared" ref="F8" si="3">D8-H8</f>
        <v>0</v>
      </c>
      <c r="G8" s="37">
        <v>2450</v>
      </c>
      <c r="H8" s="38"/>
      <c r="I8" s="39">
        <f t="shared" ref="I8" si="4">G8/C8</f>
        <v>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40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41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1046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15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225</v>
      </c>
      <c r="P11" s="53"/>
      <c r="Q11" s="63"/>
      <c r="R11" s="68"/>
    </row>
    <row r="12" spans="1:21" ht="20.100000000000001" customHeight="1" thickBot="1" x14ac:dyDescent="0.3">
      <c r="A12" s="75" t="s">
        <v>16</v>
      </c>
      <c r="B12" s="73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225</v>
      </c>
      <c r="P12" s="53"/>
      <c r="Q12" s="63"/>
      <c r="R12" s="68"/>
    </row>
    <row r="13" spans="1:21" ht="20.100000000000001" customHeight="1" thickBot="1" x14ac:dyDescent="0.3">
      <c r="A13" s="104" t="s">
        <v>17</v>
      </c>
      <c r="B13" s="105"/>
      <c r="C13" s="76">
        <f>SUM(C6:C12)</f>
        <v>8450</v>
      </c>
      <c r="D13" s="77">
        <f>SUM(D6:D12)</f>
        <v>0</v>
      </c>
      <c r="E13" s="76">
        <f>SUM(E6:E12)</f>
        <v>5000</v>
      </c>
      <c r="F13" s="77">
        <f>SUM(F6:F12)</f>
        <v>0</v>
      </c>
      <c r="G13" s="78">
        <f>SUM(G6:G12)</f>
        <v>3450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2646</v>
      </c>
      <c r="N13" s="82">
        <f>SUM(N6:N12)</f>
        <v>0</v>
      </c>
      <c r="O13" s="83">
        <f>SUM(O6:O12)</f>
        <v>450</v>
      </c>
      <c r="P13" s="84">
        <f>SUM(P6:P12)</f>
        <v>0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18</v>
      </c>
      <c r="B15" s="85"/>
      <c r="C15" s="85"/>
      <c r="D15" s="85"/>
      <c r="F15" s="197" t="s">
        <v>19</v>
      </c>
      <c r="G15" s="198"/>
      <c r="H15" s="171" t="s">
        <v>20</v>
      </c>
      <c r="I15" s="172"/>
      <c r="J15" s="173"/>
      <c r="L15" s="97" t="s">
        <v>21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9" t="s">
        <v>17</v>
      </c>
      <c r="B16" s="190"/>
      <c r="C16" s="88" t="s">
        <v>11</v>
      </c>
      <c r="D16" s="89" t="s">
        <v>12</v>
      </c>
      <c r="F16" s="199"/>
      <c r="G16" s="200"/>
      <c r="H16" s="174"/>
      <c r="I16" s="175"/>
      <c r="J16" s="176"/>
      <c r="L16" s="168" t="s">
        <v>22</v>
      </c>
      <c r="M16" s="168"/>
      <c r="N16" s="168"/>
      <c r="O16" s="168"/>
      <c r="P16" s="100">
        <f>IF(R15=TRUE, 1, 0)</f>
        <v>1</v>
      </c>
    </row>
    <row r="17" spans="1:21" ht="18.75" customHeight="1" x14ac:dyDescent="0.25">
      <c r="A17" s="191" t="s">
        <v>23</v>
      </c>
      <c r="B17" s="192"/>
      <c r="C17" s="90">
        <f>G13+K13</f>
        <v>3450</v>
      </c>
      <c r="D17" s="91">
        <f>H13+L13</f>
        <v>0</v>
      </c>
      <c r="F17" s="120" t="s">
        <v>24</v>
      </c>
      <c r="G17" s="121"/>
      <c r="H17" s="180"/>
      <c r="I17" s="181"/>
      <c r="J17" s="182"/>
      <c r="L17" s="169"/>
      <c r="M17" s="169"/>
      <c r="N17" s="169"/>
      <c r="O17" s="16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93" t="s">
        <v>25</v>
      </c>
      <c r="B18" s="194"/>
      <c r="C18" s="94">
        <f>M13+O13</f>
        <v>3096</v>
      </c>
      <c r="D18" s="95">
        <f>N13+P13</f>
        <v>0</v>
      </c>
      <c r="F18" s="122" t="s">
        <v>26</v>
      </c>
      <c r="G18" s="123"/>
      <c r="H18" s="183"/>
      <c r="I18" s="184"/>
      <c r="J18" s="185"/>
      <c r="L18" s="170" t="s">
        <v>27</v>
      </c>
      <c r="M18" s="170"/>
      <c r="N18" s="170"/>
      <c r="O18" s="170"/>
      <c r="P18" s="101" t="e">
        <f>IF(R17=TRUE, 1, 0)</f>
        <v>#DIV/0!</v>
      </c>
    </row>
    <row r="19" spans="1:21" ht="18.75" customHeight="1" thickBot="1" x14ac:dyDescent="0.35">
      <c r="A19" s="195" t="s">
        <v>28</v>
      </c>
      <c r="B19" s="196"/>
      <c r="C19" s="92">
        <f>C17-C18</f>
        <v>354</v>
      </c>
      <c r="D19" s="93">
        <f>D17-D18</f>
        <v>0</v>
      </c>
      <c r="F19" s="201" t="s">
        <v>29</v>
      </c>
      <c r="G19" s="202"/>
      <c r="H19" s="186"/>
      <c r="I19" s="187"/>
      <c r="J19" s="188"/>
      <c r="L19" s="169"/>
      <c r="M19" s="169"/>
      <c r="N19" s="169"/>
      <c r="O19" s="169"/>
      <c r="P19" s="102"/>
      <c r="R19" s="1" t="e">
        <f>AND(H20&gt;=-0.02, H20&lt;=0.02)</f>
        <v>#DIV/0!</v>
      </c>
    </row>
    <row r="20" spans="1:21" ht="16.5" customHeight="1" thickBot="1" x14ac:dyDescent="0.3">
      <c r="F20" s="136" t="s">
        <v>30</v>
      </c>
      <c r="G20" s="137"/>
      <c r="H20" s="177" t="e">
        <f>AVERAGE(H17:J19)</f>
        <v>#DIV/0!</v>
      </c>
      <c r="I20" s="178"/>
      <c r="J20" s="179"/>
      <c r="L20" s="166" t="s">
        <v>31</v>
      </c>
      <c r="M20" s="166"/>
      <c r="N20" s="166"/>
      <c r="O20" s="166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3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3" t="s">
        <v>33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9</v>
      </c>
      <c r="B30" s="159" t="s">
        <v>34</v>
      </c>
      <c r="C30" s="160"/>
      <c r="D30" s="114" t="s">
        <v>35</v>
      </c>
      <c r="E30" s="116"/>
      <c r="F30" s="116"/>
      <c r="G30" s="115"/>
      <c r="H30" s="114" t="s">
        <v>36</v>
      </c>
      <c r="I30" s="115"/>
      <c r="J30" s="116" t="s">
        <v>37</v>
      </c>
      <c r="K30" s="116"/>
      <c r="L30" s="117" t="s">
        <v>6</v>
      </c>
      <c r="M30" s="117"/>
      <c r="N30" s="110" t="s">
        <v>7</v>
      </c>
      <c r="O30" s="111"/>
      <c r="P30" s="60" t="s">
        <v>38</v>
      </c>
    </row>
    <row r="31" spans="1:21" ht="18.75" customHeight="1" thickBot="1" x14ac:dyDescent="0.3">
      <c r="A31" s="61" t="s">
        <v>39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6">L31-N31</f>
        <v>0</v>
      </c>
    </row>
    <row r="32" spans="1:21" ht="18.75" customHeight="1" thickBot="1" x14ac:dyDescent="0.3">
      <c r="A32" s="62" t="s">
        <v>39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6"/>
        <v>0</v>
      </c>
    </row>
    <row r="33" spans="1:16" ht="19.2" customHeight="1" thickBot="1" x14ac:dyDescent="0.3">
      <c r="A33" s="62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6"/>
        <v>0</v>
      </c>
    </row>
    <row r="34" spans="1:16" ht="19.5" customHeight="1" thickBot="1" x14ac:dyDescent="0.3">
      <c r="A34" s="61" t="s">
        <v>39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6"/>
        <v>0</v>
      </c>
    </row>
    <row r="35" spans="1:16" ht="19.5" customHeight="1" thickBot="1" x14ac:dyDescent="0.3">
      <c r="A35" s="62" t="s">
        <v>39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6"/>
        <v>0</v>
      </c>
    </row>
    <row r="36" spans="1:16" ht="19.5" customHeight="1" thickBot="1" x14ac:dyDescent="0.3">
      <c r="A36" s="62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6"/>
        <v>0</v>
      </c>
    </row>
    <row r="37" spans="1:16" ht="19.5" customHeight="1" thickBot="1" x14ac:dyDescent="0.3">
      <c r="A37" s="61" t="s">
        <v>39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6"/>
        <v>0</v>
      </c>
    </row>
    <row r="38" spans="1:16" ht="19.5" customHeight="1" thickBot="1" x14ac:dyDescent="0.3">
      <c r="A38" s="62" t="s">
        <v>39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6"/>
        <v>0</v>
      </c>
    </row>
    <row r="39" spans="1:16" ht="18.75" customHeight="1" x14ac:dyDescent="0.25">
      <c r="A39" s="62" t="s">
        <v>39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2024-08-12T15:25:53Z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