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5472 LAKE CITY, FL/4 ASSET-REPORT DOCS/"/>
    </mc:Choice>
  </mc:AlternateContent>
  <xr:revisionPtr revIDLastSave="0" documentId="8_{1BB2D615-A018-419A-93FD-AEE834911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E8" i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<sst xmlns="http://schemas.openxmlformats.org/spreadsheetml/2006/main" count="77" uniqueCount="50">
  <si>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</si>
  <si>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</si>
  <si>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</si>
  <si>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</si>
  <si>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</si>
  <si>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</si>
  <si>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</si>
  <si>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</si>
  <si>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</si>
  <si>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</si>
  <si>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</si>
  <si>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</si>
  <si>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</si>
  <si>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</si>
  <si>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BOH </t>
  </si>
  <si>
    <t>RTU-2</t>
  </si>
  <si>
    <t>SALES</t>
  </si>
  <si>
    <t>RTU-3</t>
  </si>
  <si>
    <t>FOH</t>
  </si>
  <si>
    <t>EF-1</t>
  </si>
  <si>
    <t xml:space="preserve">RESTROOM </t>
  </si>
  <si>
    <t>EF-2</t>
  </si>
  <si>
    <t>EF-3</t>
  </si>
  <si>
    <t xml:space="preserve">TRASH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</si>
  <si>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</si>
  <si>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</si>
  <si>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</si>
  <si>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</si>
  <si>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</si>
  <si>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</si>
  <si>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</si>
  <si>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</si>
  <si>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0.0082</t>
  </si>
  <si>
    <t>TOTAL EXHAUST</t>
  </si>
  <si>
    <t>SIDE</t>
  </si>
  <si>
    <t>0.0089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</si>
  <si>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</si>
  <si>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</si>
  <si>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</si>
  <si>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</si>
  <si>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</si>
  <si>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</si>
  <si>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`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</si>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</sst>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2" zoomScale="80" zoomScaleNormal="55" zoomScaleSheetLayoutView="80" workbookViewId="0">
      <selection activeCell="H19" sqref="H19:J19"/>
    </sheetView>
  </sheetViews>
  <sheetFormatPr defaultColWidth="9.140625" defaultRowHeight="12.75"/>
  <cols>
    <col min="1" max="1" width="10.5703125" style="1" customWidth="1"/>
    <col min="2" max="2" width="12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4500</v>
      </c>
      <c r="D6" s="24">
        <v>4502</v>
      </c>
      <c r="E6" s="23">
        <f t="shared" ref="E6:F7" si="0">C6-G6</f>
        <v>3800</v>
      </c>
      <c r="F6" s="24">
        <f t="shared" si="0"/>
        <v>3815</v>
      </c>
      <c r="G6" s="25">
        <v>700</v>
      </c>
      <c r="H6" s="26">
        <v>687</v>
      </c>
      <c r="I6" s="27">
        <f>G6/C6</f>
        <v>0.15555555555555556</v>
      </c>
      <c r="J6" s="28">
        <f>H6/D6</f>
        <v>0.15259884495779655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3400</v>
      </c>
      <c r="D7" s="36">
        <v>3419</v>
      </c>
      <c r="E7" s="35">
        <f t="shared" si="0"/>
        <v>2720</v>
      </c>
      <c r="F7" s="36">
        <f t="shared" si="0"/>
        <v>2745</v>
      </c>
      <c r="G7" s="37">
        <v>680</v>
      </c>
      <c r="H7" s="38">
        <v>674</v>
      </c>
      <c r="I7" s="39">
        <f t="shared" ref="I7:J7" si="1">G7/C7</f>
        <v>0.2</v>
      </c>
      <c r="J7" s="40">
        <f t="shared" si="1"/>
        <v>0.19713366481427319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35">
        <v>2400</v>
      </c>
      <c r="D8" s="36">
        <v>2393</v>
      </c>
      <c r="E8" s="35">
        <f t="shared" ref="E8" si="2">C8-G8</f>
        <v>1950</v>
      </c>
      <c r="F8" s="36">
        <f t="shared" ref="F8" si="3">D8-H8</f>
        <v>1939</v>
      </c>
      <c r="G8" s="37">
        <v>450</v>
      </c>
      <c r="H8" s="38">
        <v>454</v>
      </c>
      <c r="I8" s="39">
        <f t="shared" ref="I8" si="4">G8/C8</f>
        <v>0.1875</v>
      </c>
      <c r="J8" s="40">
        <f t="shared" ref="J8" si="5">H8/D8</f>
        <v>0.18972001671541996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>
        <v>442</v>
      </c>
      <c r="Q9" s="63"/>
      <c r="R9" s="68"/>
    </row>
    <row r="10" spans="1:21" ht="20.100000000000001" customHeight="1">
      <c r="A10" s="75" t="s">
        <v>21</v>
      </c>
      <c r="B10" s="73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1100</v>
      </c>
      <c r="P10" s="51">
        <v>954</v>
      </c>
      <c r="Q10" s="63"/>
      <c r="R10" s="68"/>
    </row>
    <row r="11" spans="1:21" ht="20.100000000000001" customHeight="1" thickBot="1">
      <c r="A11" s="75" t="s">
        <v>22</v>
      </c>
      <c r="B11" s="73" t="s">
        <v>23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37</v>
      </c>
      <c r="Q11" s="63"/>
      <c r="R11" s="68"/>
    </row>
    <row r="12" spans="1:21" ht="20.100000000000001" customHeight="1" thickBot="1">
      <c r="A12" s="179" t="s">
        <v>24</v>
      </c>
      <c r="B12" s="180"/>
      <c r="C12" s="76">
        <f t="shared" ref="C12:H12" si="6">SUM(C6:C11)</f>
        <v>10300</v>
      </c>
      <c r="D12" s="77">
        <f t="shared" si="6"/>
        <v>10314</v>
      </c>
      <c r="E12" s="76">
        <f t="shared" si="6"/>
        <v>8470</v>
      </c>
      <c r="F12" s="77">
        <f t="shared" si="6"/>
        <v>8499</v>
      </c>
      <c r="G12" s="78">
        <f t="shared" si="6"/>
        <v>1830</v>
      </c>
      <c r="H12" s="79">
        <f t="shared" si="6"/>
        <v>1815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1675</v>
      </c>
      <c r="P12" s="84">
        <f t="shared" si="7"/>
        <v>1433</v>
      </c>
      <c r="Q12" s="54"/>
      <c r="R12" s="68"/>
    </row>
    <row r="13" spans="1:21" ht="20.100000000000001" customHeight="1" thickBot="1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>
      <c r="A14" s="98" t="s">
        <v>25</v>
      </c>
      <c r="B14" s="85"/>
      <c r="C14" s="85"/>
      <c r="D14" s="85"/>
      <c r="F14" s="147" t="s">
        <v>26</v>
      </c>
      <c r="G14" s="148"/>
      <c r="H14" s="121" t="s">
        <v>27</v>
      </c>
      <c r="I14" s="122"/>
      <c r="J14" s="123"/>
      <c r="L14" s="97" t="s">
        <v>28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39" t="s">
        <v>24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29</v>
      </c>
      <c r="M15" s="118"/>
      <c r="N15" s="118"/>
      <c r="O15" s="118"/>
      <c r="P15" s="100">
        <f>IF(R14=TRUE, 1, 0)</f>
        <v>1</v>
      </c>
    </row>
    <row r="16" spans="1:21" ht="18.75" customHeight="1">
      <c r="A16" s="141" t="s">
        <v>30</v>
      </c>
      <c r="B16" s="142"/>
      <c r="C16" s="90">
        <f>G12+K12</f>
        <v>1830</v>
      </c>
      <c r="D16" s="91">
        <f>H12+L12</f>
        <v>1815</v>
      </c>
      <c r="F16" s="188" t="s">
        <v>31</v>
      </c>
      <c r="G16" s="189"/>
      <c r="H16" s="130" t="s">
        <v>32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>
      <c r="A17" s="143" t="s">
        <v>33</v>
      </c>
      <c r="B17" s="144"/>
      <c r="C17" s="94">
        <f>M12+O12</f>
        <v>1675</v>
      </c>
      <c r="D17" s="95">
        <f>N12+P12</f>
        <v>1433</v>
      </c>
      <c r="F17" s="190" t="s">
        <v>34</v>
      </c>
      <c r="G17" s="191"/>
      <c r="H17" s="133" t="s">
        <v>35</v>
      </c>
      <c r="I17" s="134"/>
      <c r="J17" s="135"/>
      <c r="L17" s="120" t="s">
        <v>36</v>
      </c>
      <c r="M17" s="120"/>
      <c r="N17" s="120"/>
      <c r="O17" s="120"/>
      <c r="P17" s="101">
        <f>IF(R16=TRUE, 1, 0)</f>
        <v>1</v>
      </c>
    </row>
    <row r="18" spans="1:18" ht="18.75" customHeight="1" thickBot="1">
      <c r="A18" s="145" t="s">
        <v>37</v>
      </c>
      <c r="B18" s="146"/>
      <c r="C18" s="92">
        <f>C16-C17</f>
        <v>155</v>
      </c>
      <c r="D18" s="93">
        <f>D16-D17</f>
        <v>382</v>
      </c>
      <c r="F18" s="151" t="s">
        <v>38</v>
      </c>
      <c r="G18" s="152"/>
      <c r="H18" s="136">
        <v>8.5000000000000006E-3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>
      <c r="F19" s="204" t="s">
        <v>39</v>
      </c>
      <c r="G19" s="205"/>
      <c r="H19" s="127">
        <f>AVERAGE(H16:J18)</f>
        <v>8.5000000000000006E-3</v>
      </c>
      <c r="I19" s="128"/>
      <c r="J19" s="129"/>
      <c r="L19" s="116" t="s">
        <v>40</v>
      </c>
      <c r="M19" s="116"/>
      <c r="N19" s="116"/>
      <c r="O19" s="116"/>
      <c r="P19" s="96">
        <f>IF(R18=TRUE, 1, 0)</f>
        <v>1</v>
      </c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 t="s">
        <v>42</v>
      </c>
      <c r="K22" s="3"/>
      <c r="L22" s="4"/>
      <c r="M22" s="4"/>
      <c r="N22" s="3"/>
      <c r="O22" s="3"/>
    </row>
    <row r="23" spans="1:18" ht="20.100000000000001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201" t="s">
        <v>43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>
      <c r="A29" s="5" t="s">
        <v>9</v>
      </c>
      <c r="B29" s="156" t="s">
        <v>44</v>
      </c>
      <c r="C29" s="157"/>
      <c r="D29" s="158" t="s">
        <v>45</v>
      </c>
      <c r="E29" s="159"/>
      <c r="F29" s="159"/>
      <c r="G29" s="160"/>
      <c r="H29" s="158" t="s">
        <v>46</v>
      </c>
      <c r="I29" s="160"/>
      <c r="J29" s="159" t="s">
        <v>47</v>
      </c>
      <c r="K29" s="159"/>
      <c r="L29" s="187" t="s">
        <v>6</v>
      </c>
      <c r="M29" s="187"/>
      <c r="N29" s="183" t="s">
        <v>7</v>
      </c>
      <c r="O29" s="184"/>
      <c r="P29" s="60" t="s">
        <v>48</v>
      </c>
    </row>
    <row r="30" spans="1:18" ht="18.75" customHeight="1" thickBot="1">
      <c r="A30" s="61" t="s">
        <v>49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>
      <c r="A31" s="62" t="s">
        <v>49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149999999999999" customHeight="1" thickBot="1">
      <c r="A32" s="62" t="s">
        <v>49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>
      <c r="A33" s="61" t="s">
        <v>49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>
      <c r="A34" s="62" t="s">
        <v>49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>
      <c r="A35" s="62" t="s">
        <v>49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>
      <c r="A36" s="61" t="s">
        <v>49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>
      <c r="A37" s="62" t="s">
        <v>49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>
      <c r="A38" s="62" t="s">
        <v>49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E5C4C0F2-3B07-4A79-A002-55D79B1781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2026-03-02T03:37:29Z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