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CHIPOTLE 5223 LEBANON IN/"/>
    </mc:Choice>
  </mc:AlternateContent>
  <xr:revisionPtr revIDLastSave="0" documentId="8_{9B0227BB-8AAB-9C46-B550-29484C2E8C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<sst xmlns="http://schemas.openxmlformats.org/spreadsheetml/2006/main" count="69" uniqueCount="50">
  <si>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</si>
  <si>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</si>
  <si>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</si>
  <si>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</si>
  <si>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</si>
  <si>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</si>
  <si>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</si>
  <si>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</si>
  <si>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</si>
  <si>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</si>
  <si>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</si>
  <si>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</si>
  <si>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</si>
  <si>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</si>
  <si>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</si>
  <si>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</si>
  <si>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</si>
  <si>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</si>
  <si>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</si>
  <si>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</si>
  <si>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</si>
  <si>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</si>
  <si>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</si>
  <si>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</si>
  <si>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</si>
  <si>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</si>
  <si>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</si>
  <si>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</si>
  <si>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</si>
  <si>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</si>
  <si>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</si>
  <si>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</si>
  <si>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</si>
  <si>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</si>
  <si>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</si>
  <si>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</si>
  <si>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</si>
  <si>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</si>
  <si>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</si>
  <si>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</si>
  <si>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</si>
  <si>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</si>
  <si>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</si>
  <si>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</si>
  <si>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</si>
  <si>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</si>
  <si>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</si>
  <si>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10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</si>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</sst>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56031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3.617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1</v>
      </c>
      <c r="C4" s="157" t="s">
        <v>2</v>
      </c>
      <c r="D4" s="158"/>
      <c r="E4" s="120" t="s">
        <v>3</v>
      </c>
      <c r="F4" s="119"/>
      <c r="G4" s="163" t="s">
        <v>4</v>
      </c>
      <c r="H4" s="164"/>
      <c r="I4" s="155" t="s">
        <v>5</v>
      </c>
      <c r="J4" s="156"/>
      <c r="K4" s="161" t="s">
        <v>6</v>
      </c>
      <c r="L4" s="162"/>
      <c r="M4" s="159" t="s">
        <v>7</v>
      </c>
      <c r="N4" s="160"/>
      <c r="O4" s="159" t="s">
        <v>8</v>
      </c>
      <c r="P4" s="160"/>
      <c r="Q4" s="7"/>
      <c r="R4" s="65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">
      <c r="A6" s="75" t="s">
        <v>13</v>
      </c>
      <c r="B6" s="73" t="s">
        <v>14</v>
      </c>
      <c r="C6" s="23">
        <v>3800</v>
      </c>
      <c r="D6" s="24">
        <v>3685</v>
      </c>
      <c r="E6" s="23">
        <f t="shared" ref="E6:F7" si="0">C6-G6</f>
        <v>3050</v>
      </c>
      <c r="F6" s="24">
        <f t="shared" si="0"/>
        <v>2895</v>
      </c>
      <c r="G6" s="25">
        <v>750</v>
      </c>
      <c r="H6" s="26">
        <v>790</v>
      </c>
      <c r="I6" s="27">
        <f>G6/C6</f>
        <v>0.19736842105263158</v>
      </c>
      <c r="J6" s="28">
        <f>H6/D6</f>
        <v>0.21438263229308005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15</v>
      </c>
      <c r="B7" s="74" t="s">
        <v>16</v>
      </c>
      <c r="C7" s="23">
        <v>3800</v>
      </c>
      <c r="D7" s="36">
        <v>3814</v>
      </c>
      <c r="E7" s="35">
        <f t="shared" si="0"/>
        <v>3050</v>
      </c>
      <c r="F7" s="36">
        <f t="shared" si="0"/>
        <v>3043</v>
      </c>
      <c r="G7" s="37">
        <v>750</v>
      </c>
      <c r="H7" s="38">
        <v>771</v>
      </c>
      <c r="I7" s="39">
        <f t="shared" ref="I7:J7" si="1">G7/C7</f>
        <v>0.19736842105263158</v>
      </c>
      <c r="J7" s="40">
        <f t="shared" si="1"/>
        <v>0.20214997378080754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1294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2595</v>
      </c>
      <c r="O9" s="45"/>
      <c r="P9" s="46"/>
      <c r="Q9" s="64"/>
      <c r="R9" s="69"/>
    </row>
    <row r="10" spans="1:21" ht="20.100000000000001" customHeight="1" thickBot="1" x14ac:dyDescent="0.2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>
        <v>201</v>
      </c>
      <c r="Q10" s="64"/>
      <c r="R10" s="69"/>
    </row>
    <row r="11" spans="1:21" ht="20.100000000000001" customHeight="1" thickBot="1" x14ac:dyDescent="0.2">
      <c r="A11" s="113" t="s">
        <v>23</v>
      </c>
      <c r="B11" s="114"/>
      <c r="C11" s="77">
        <f t="shared" ref="C11:H11" si="2">SUM(C6:C10)</f>
        <v>7600</v>
      </c>
      <c r="D11" s="78">
        <f t="shared" si="2"/>
        <v>7499</v>
      </c>
      <c r="E11" s="77">
        <f t="shared" si="2"/>
        <v>6100</v>
      </c>
      <c r="F11" s="78">
        <f t="shared" si="2"/>
        <v>5938</v>
      </c>
      <c r="G11" s="79">
        <f t="shared" si="2"/>
        <v>1500</v>
      </c>
      <c r="H11" s="80">
        <f t="shared" si="2"/>
        <v>1561</v>
      </c>
      <c r="I11" s="81"/>
      <c r="J11" s="82"/>
      <c r="K11" s="79">
        <f t="shared" ref="K11:P11" si="3">SUM(K6:K10)</f>
        <v>1300</v>
      </c>
      <c r="L11" s="80">
        <f t="shared" si="3"/>
        <v>1294</v>
      </c>
      <c r="M11" s="112">
        <f t="shared" si="3"/>
        <v>2550</v>
      </c>
      <c r="N11" s="83">
        <f t="shared" si="3"/>
        <v>2595</v>
      </c>
      <c r="O11" s="84">
        <f t="shared" si="3"/>
        <v>200</v>
      </c>
      <c r="P11" s="85">
        <f t="shared" si="3"/>
        <v>201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24</v>
      </c>
      <c r="B13" s="94"/>
      <c r="C13" s="94"/>
      <c r="D13" s="94"/>
      <c r="F13" s="151" t="s">
        <v>25</v>
      </c>
      <c r="G13" s="152"/>
      <c r="H13" s="173" t="s">
        <v>26</v>
      </c>
      <c r="I13" s="174"/>
      <c r="J13" s="175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23</v>
      </c>
      <c r="B14" s="192"/>
      <c r="C14" s="97" t="s">
        <v>11</v>
      </c>
      <c r="D14" s="98" t="s">
        <v>12</v>
      </c>
      <c r="F14" s="153"/>
      <c r="G14" s="154"/>
      <c r="H14" s="176"/>
      <c r="I14" s="177"/>
      <c r="J14" s="178"/>
      <c r="L14" s="170" t="s">
        <v>28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29</v>
      </c>
      <c r="B15" s="194"/>
      <c r="C15" s="99">
        <f>G11+K11</f>
        <v>2800</v>
      </c>
      <c r="D15" s="100">
        <f>H11+L11</f>
        <v>2855</v>
      </c>
      <c r="F15" s="123" t="s">
        <v>30</v>
      </c>
      <c r="G15" s="124"/>
      <c r="H15" s="182">
        <v>5.5999999999999999E-3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31</v>
      </c>
      <c r="B16" s="196"/>
      <c r="C16" s="103">
        <f>M11+O11</f>
        <v>2750</v>
      </c>
      <c r="D16" s="104">
        <f>N11+P11</f>
        <v>2796</v>
      </c>
      <c r="F16" s="125" t="s">
        <v>32</v>
      </c>
      <c r="G16" s="126"/>
      <c r="H16" s="185">
        <v>7.4000000000000003E-3</v>
      </c>
      <c r="I16" s="186"/>
      <c r="J16" s="187"/>
      <c r="L16" s="172" t="s">
        <v>33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34</v>
      </c>
      <c r="B17" s="198"/>
      <c r="C17" s="101">
        <f>C15-C16</f>
        <v>50</v>
      </c>
      <c r="D17" s="102">
        <f>D15-D16</f>
        <v>59</v>
      </c>
      <c r="F17" s="165" t="s">
        <v>35</v>
      </c>
      <c r="G17" s="166"/>
      <c r="H17" s="188">
        <v>8.3000000000000001E-3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36</v>
      </c>
      <c r="G18" s="140"/>
      <c r="H18" s="179">
        <f>AVERAGE(H15:J17)</f>
        <v>7.0999999999999995E-3</v>
      </c>
      <c r="I18" s="180"/>
      <c r="J18" s="181"/>
      <c r="L18" s="168" t="s">
        <v>37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39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9</v>
      </c>
      <c r="B28" s="149" t="s">
        <v>40</v>
      </c>
      <c r="C28" s="150"/>
      <c r="D28" s="119" t="s">
        <v>41</v>
      </c>
      <c r="E28" s="121"/>
      <c r="F28" s="121"/>
      <c r="G28" s="120"/>
      <c r="H28" s="119" t="s">
        <v>42</v>
      </c>
      <c r="I28" s="120"/>
      <c r="J28" s="121" t="s">
        <v>43</v>
      </c>
      <c r="K28" s="121"/>
      <c r="L28" s="122" t="s">
        <v>6</v>
      </c>
      <c r="M28" s="122"/>
      <c r="N28" s="115" t="s">
        <v>7</v>
      </c>
      <c r="O28" s="116"/>
      <c r="P28" s="62" t="s">
        <v>44</v>
      </c>
    </row>
    <row r="29" spans="1:18" ht="18.75" customHeight="1" x14ac:dyDescent="0.15">
      <c r="A29" s="63" t="s">
        <v>45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6FEB4-DB76-4531-A539-2E67D08671E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AA59F0A9-3524-463E-A99A-6853A467285B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9E0A43-4B7C-4C6E-9365-BC2E1A269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2024-10-08T20:12:09Z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