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hipotle/CHIPOTLE 5223 LEBANON IN/"/>
    </mc:Choice>
  </mc:AlternateContent>
  <xr:revisionPtr revIDLastSave="0" documentId="8_{FC247CBB-7D26-4039-B5F5-EF4504F48F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<sst xmlns="http://schemas.openxmlformats.org/spreadsheetml/2006/main" count="69" uniqueCount="50">
  <si>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</si>
  <si>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</si>
  <si>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</si>
  <si>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</si>
  <si>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</si>
  <si>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</si>
  <si>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</si>
  <si>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</si>
  <si>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</si>
  <si>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</si>
  <si>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</si>
  <si>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</si>
  <si>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</si>
  <si>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</si>
  <si>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</si>
  <si>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</si>
  <si>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</si>
  <si>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</si>
  <si>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</si>
  <si>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</si>
  <si>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</si>
  <si>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</si>
  <si>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</si>
  <si>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</si>
  <si>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</si>
  <si>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</si>
  <si>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</si>
  <si>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</si>
  <si>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</si>
  <si>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</si>
  <si>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</si>
  <si>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</si>
  <si>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</si>
  <si>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</si>
  <si>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</si>
  <si>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</si>
  <si>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</si>
  <si>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</si>
  <si>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</si>
  <si>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</si>
  <si>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</si>
  <si>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</si>
  <si>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</si>
  <si>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</si>
  <si>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</si>
  <si>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</si>
  <si>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</si>
  <si>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10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</si>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</sst>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56031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X2" sqref="X2"/>
    </sheetView>
  </sheetViews>
  <sheetFormatPr defaultColWidth="9.140625" defaultRowHeight="13.15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>
      <c r="A3" s="96"/>
    </row>
    <row r="4" spans="1:21" ht="20.100000000000001" customHeight="1" thickBot="1">
      <c r="A4" s="6"/>
      <c r="B4" s="8" t="s">
        <v>1</v>
      </c>
      <c r="C4" s="158" t="s">
        <v>2</v>
      </c>
      <c r="D4" s="159"/>
      <c r="E4" s="117" t="s">
        <v>3</v>
      </c>
      <c r="F4" s="115"/>
      <c r="G4" s="164" t="s">
        <v>4</v>
      </c>
      <c r="H4" s="165"/>
      <c r="I4" s="156" t="s">
        <v>5</v>
      </c>
      <c r="J4" s="157"/>
      <c r="K4" s="162" t="s">
        <v>6</v>
      </c>
      <c r="L4" s="163"/>
      <c r="M4" s="160" t="s">
        <v>7</v>
      </c>
      <c r="N4" s="161"/>
      <c r="O4" s="160" t="s">
        <v>8</v>
      </c>
      <c r="P4" s="161"/>
      <c r="Q4" s="7"/>
      <c r="R4" s="65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thickBot="1">
      <c r="A6" s="75" t="s">
        <v>13</v>
      </c>
      <c r="B6" s="73" t="s">
        <v>14</v>
      </c>
      <c r="C6" s="23">
        <v>3800</v>
      </c>
      <c r="D6" s="24"/>
      <c r="E6" s="23">
        <f t="shared" ref="E6:F7" si="0">C6-G6</f>
        <v>3050</v>
      </c>
      <c r="F6" s="24">
        <f t="shared" si="0"/>
        <v>0</v>
      </c>
      <c r="G6" s="25">
        <v>750</v>
      </c>
      <c r="H6" s="26"/>
      <c r="I6" s="27">
        <f>G6/C6</f>
        <v>0.19736842105263158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>
      <c r="A7" s="76" t="s">
        <v>15</v>
      </c>
      <c r="B7" s="74" t="s">
        <v>16</v>
      </c>
      <c r="C7" s="23">
        <v>3800</v>
      </c>
      <c r="D7" s="36"/>
      <c r="E7" s="35">
        <f t="shared" si="0"/>
        <v>3050</v>
      </c>
      <c r="F7" s="36">
        <f t="shared" si="0"/>
        <v>0</v>
      </c>
      <c r="G7" s="37">
        <v>750</v>
      </c>
      <c r="H7" s="38"/>
      <c r="I7" s="39">
        <f t="shared" ref="I7:J7" si="1">G7/C7</f>
        <v>0.19736842105263158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200</v>
      </c>
      <c r="P10" s="56"/>
      <c r="Q10" s="64"/>
      <c r="R10" s="69"/>
    </row>
    <row r="11" spans="1:21" ht="20.100000000000001" customHeight="1" thickBot="1">
      <c r="A11" s="166" t="s">
        <v>23</v>
      </c>
      <c r="B11" s="167"/>
      <c r="C11" s="77">
        <f t="shared" ref="C11:H11" si="2">SUM(C6:C10)</f>
        <v>7600</v>
      </c>
      <c r="D11" s="78">
        <f t="shared" si="2"/>
        <v>0</v>
      </c>
      <c r="E11" s="77">
        <f t="shared" si="2"/>
        <v>6100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200</v>
      </c>
      <c r="P11" s="85">
        <f t="shared" si="3"/>
        <v>0</v>
      </c>
      <c r="Q11" s="52"/>
      <c r="R11" s="69"/>
    </row>
    <row r="12" spans="1:21" ht="20.100000000000001" customHeight="1" thickBot="1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>
      <c r="A13" s="107" t="s">
        <v>24</v>
      </c>
      <c r="B13" s="94"/>
      <c r="C13" s="94"/>
      <c r="D13" s="94"/>
      <c r="F13" s="152" t="s">
        <v>25</v>
      </c>
      <c r="G13" s="153"/>
      <c r="H13" s="126" t="s">
        <v>26</v>
      </c>
      <c r="I13" s="127"/>
      <c r="J13" s="128"/>
      <c r="L13" s="106" t="s">
        <v>27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4" t="s">
        <v>23</v>
      </c>
      <c r="B14" s="145"/>
      <c r="C14" s="97" t="s">
        <v>11</v>
      </c>
      <c r="D14" s="98" t="s">
        <v>12</v>
      </c>
      <c r="F14" s="154"/>
      <c r="G14" s="155"/>
      <c r="H14" s="129"/>
      <c r="I14" s="130"/>
      <c r="J14" s="131"/>
      <c r="L14" s="123" t="s">
        <v>28</v>
      </c>
      <c r="M14" s="123"/>
      <c r="N14" s="123"/>
      <c r="O14" s="123"/>
      <c r="P14" s="109">
        <f>IF(R13=TRUE, 1, 0)</f>
        <v>1</v>
      </c>
    </row>
    <row r="15" spans="1:21" ht="18.75" customHeight="1">
      <c r="A15" s="146" t="s">
        <v>29</v>
      </c>
      <c r="B15" s="147"/>
      <c r="C15" s="99">
        <f>G11+K11</f>
        <v>2800</v>
      </c>
      <c r="D15" s="100">
        <f>H11+L11</f>
        <v>0</v>
      </c>
      <c r="F15" s="173" t="s">
        <v>30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8" t="s">
        <v>31</v>
      </c>
      <c r="B16" s="149"/>
      <c r="C16" s="103">
        <f>M11+O11</f>
        <v>2750</v>
      </c>
      <c r="D16" s="104">
        <f>N11+P11</f>
        <v>0</v>
      </c>
      <c r="F16" s="175" t="s">
        <v>32</v>
      </c>
      <c r="G16" s="176"/>
      <c r="H16" s="138"/>
      <c r="I16" s="139"/>
      <c r="J16" s="140"/>
      <c r="L16" s="125" t="s">
        <v>33</v>
      </c>
      <c r="M16" s="125"/>
      <c r="N16" s="125"/>
      <c r="O16" s="125"/>
      <c r="P16" s="110" t="e">
        <f>IF(R15=TRUE, 1, 0)</f>
        <v>#DIV/0!</v>
      </c>
    </row>
    <row r="17" spans="1:18" ht="18.75" customHeight="1" thickBot="1">
      <c r="A17" s="150" t="s">
        <v>34</v>
      </c>
      <c r="B17" s="151"/>
      <c r="C17" s="101">
        <f>C15-C16</f>
        <v>50</v>
      </c>
      <c r="D17" s="102">
        <f>D15-D16</f>
        <v>0</v>
      </c>
      <c r="F17" s="113" t="s">
        <v>35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>
      <c r="F18" s="189" t="s">
        <v>36</v>
      </c>
      <c r="G18" s="190"/>
      <c r="H18" s="132" t="e">
        <f>AVERAGE(H15:J17)</f>
        <v>#DIV/0!</v>
      </c>
      <c r="I18" s="133"/>
      <c r="J18" s="134"/>
      <c r="L18" s="121" t="s">
        <v>37</v>
      </c>
      <c r="M18" s="121"/>
      <c r="N18" s="121"/>
      <c r="O18" s="121"/>
      <c r="P18" s="105" t="e">
        <f>IF(R17=TRUE, 1, 0)</f>
        <v>#DIV/0!</v>
      </c>
    </row>
    <row r="19" spans="1:18" ht="13.7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9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86" t="s">
        <v>39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>
      <c r="A28" s="5" t="s">
        <v>9</v>
      </c>
      <c r="B28" s="197" t="s">
        <v>40</v>
      </c>
      <c r="C28" s="198"/>
      <c r="D28" s="115" t="s">
        <v>41</v>
      </c>
      <c r="E28" s="116"/>
      <c r="F28" s="116"/>
      <c r="G28" s="117"/>
      <c r="H28" s="115" t="s">
        <v>42</v>
      </c>
      <c r="I28" s="117"/>
      <c r="J28" s="116" t="s">
        <v>43</v>
      </c>
      <c r="K28" s="116"/>
      <c r="L28" s="172" t="s">
        <v>6</v>
      </c>
      <c r="M28" s="172"/>
      <c r="N28" s="168" t="s">
        <v>7</v>
      </c>
      <c r="O28" s="169"/>
      <c r="P28" s="62" t="s">
        <v>44</v>
      </c>
    </row>
    <row r="29" spans="1:18" ht="18.75" customHeight="1">
      <c r="A29" s="63" t="s">
        <v>45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E0A43-4B7C-4C6E-9365-BC2E1A269A98}"/>
</file>

<file path=customXml/itemProps2.xml><?xml version="1.0" encoding="utf-8"?>
<ds:datastoreItem xmlns:ds="http://schemas.openxmlformats.org/officeDocument/2006/customXml" ds:itemID="{AA59F0A9-3524-463E-A99A-6853A467285B}"/>
</file>

<file path=customXml/itemProps3.xml><?xml version="1.0" encoding="utf-8"?>
<ds:datastoreItem xmlns:ds="http://schemas.openxmlformats.org/officeDocument/2006/customXml" ds:itemID="{97A6FEB4-DB76-4531-A539-2E67D0867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2024-10-08T20:12:09Z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