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Shake Shack\SHAK SHACK COLUMBUS, OH 1372\"/>
    </mc:Choice>
  </mc:AlternateContent>
  <xr:revisionPtr revIDLastSave="0" documentId="13_ncr:1_{3C5ED06B-7E04-4726-9CAF-B3E728CE5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D27" i="1"/>
  <c r="C27" i="1" l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<sst xmlns="http://schemas.openxmlformats.org/spreadsheetml/2006/main" count="84" uniqueCount="54">
  <si>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</si>
  <si>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</si>
  <si>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</si>
  <si>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</si>
  <si>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</si>
  <si>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</si>
  <si>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</si>
  <si>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</si>
  <si>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</si>
  <si>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</si>
  <si>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</si>
  <si>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</si>
  <si>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</si>
  <si>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</si>
  <si>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</si>
  <si>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</si>
  <si>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</si>
  <si>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</si>
  <si>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</si>
  <si>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</si>
  <si>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</si>
  <si>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</si>
  <si>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</si>
  <si>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</si>
  <si>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</si>
  <si>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</si>
  <si>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</si>
  <si>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</si>
  <si>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</si>
  <si>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</si>
  <si>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</si>
  <si>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</si>
  <si>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</si>
  <si>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</si>
  <si>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</si>
  <si>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</si>
  <si>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</si>
  <si>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</si>
  <si>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</si>
  <si>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</si>
  <si>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</si>
  <si>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</si>
  <si>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</si>
  <si>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</si>
  <si>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</si>
  <si>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FCU-1</t>
  </si>
  <si>
    <t>DINING</t>
  </si>
  <si>
    <t>KITCHEN</t>
  </si>
  <si>
    <t>OFFICE</t>
  </si>
  <si>
    <t>HD1 GRILL</t>
  </si>
  <si>
    <t>HD2 GRILL</t>
  </si>
  <si>
    <t>HD3 FRYER</t>
  </si>
  <si>
    <t>HD4 FRYERS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</si>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</sst>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41" zoomScale="90" zoomScaleNormal="55" zoomScaleSheetLayoutView="90" workbookViewId="0">
      <selection activeCell="H9" sqref="H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46</v>
      </c>
      <c r="C6" s="23">
        <v>3200</v>
      </c>
      <c r="D6" s="24">
        <v>3265</v>
      </c>
      <c r="E6" s="23">
        <f t="shared" ref="E6:F7" si="0">C6-G6</f>
        <v>2200</v>
      </c>
      <c r="F6" s="24">
        <f t="shared" si="0"/>
        <v>2181</v>
      </c>
      <c r="G6" s="25">
        <v>1000</v>
      </c>
      <c r="H6" s="26">
        <v>1084</v>
      </c>
      <c r="I6" s="27">
        <f>G6/C6</f>
        <v>0.3125</v>
      </c>
      <c r="J6" s="28">
        <f>H6/D6</f>
        <v>0.33200612557427261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47</v>
      </c>
      <c r="C7" s="35">
        <v>4900</v>
      </c>
      <c r="D7" s="36">
        <v>4242</v>
      </c>
      <c r="E7" s="35">
        <f t="shared" si="0"/>
        <v>2400</v>
      </c>
      <c r="F7" s="36">
        <f t="shared" si="0"/>
        <v>1687</v>
      </c>
      <c r="G7" s="37">
        <v>2500</v>
      </c>
      <c r="H7" s="38">
        <v>2555</v>
      </c>
      <c r="I7" s="39">
        <f t="shared" ref="I7:J7" si="1">G7/C7</f>
        <v>0.51020408163265307</v>
      </c>
      <c r="J7" s="40">
        <f t="shared" si="1"/>
        <v>0.60231023102310233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45</v>
      </c>
      <c r="B8" s="75" t="s">
        <v>48</v>
      </c>
      <c r="C8" s="47"/>
      <c r="D8" s="48"/>
      <c r="E8" s="47"/>
      <c r="F8" s="48"/>
      <c r="G8" s="37">
        <v>40</v>
      </c>
      <c r="H8" s="38">
        <v>37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691</v>
      </c>
      <c r="O9" s="45"/>
      <c r="P9" s="46"/>
      <c r="Q9" s="65"/>
      <c r="R9" s="70"/>
    </row>
    <row r="10" spans="1:21" ht="20.100000000000001" customHeight="1" x14ac:dyDescent="0.2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707</v>
      </c>
      <c r="O10" s="45"/>
      <c r="P10" s="46"/>
      <c r="Q10" s="65"/>
      <c r="R10" s="70"/>
    </row>
    <row r="11" spans="1:21" ht="20.100000000000001" customHeight="1" x14ac:dyDescent="0.2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716</v>
      </c>
      <c r="O11" s="45"/>
      <c r="P11" s="46"/>
      <c r="Q11" s="65"/>
      <c r="R11" s="70"/>
    </row>
    <row r="12" spans="1:21" ht="20.100000000000001" customHeight="1" x14ac:dyDescent="0.2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728</v>
      </c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300</v>
      </c>
      <c r="P13" s="56">
        <v>525</v>
      </c>
      <c r="Q13" s="65"/>
      <c r="R13" s="70"/>
    </row>
    <row r="14" spans="1:21" ht="20.100000000000001" customHeight="1" thickBot="1" x14ac:dyDescent="0.25">
      <c r="A14" s="132" t="s">
        <v>27</v>
      </c>
      <c r="B14" s="133"/>
      <c r="C14" s="78">
        <f t="shared" ref="C14:H14" si="4">SUM(C6:C13)</f>
        <v>8100</v>
      </c>
      <c r="D14" s="79">
        <f t="shared" si="4"/>
        <v>7507</v>
      </c>
      <c r="E14" s="78">
        <f t="shared" si="4"/>
        <v>4600</v>
      </c>
      <c r="F14" s="79">
        <f t="shared" si="4"/>
        <v>3868</v>
      </c>
      <c r="G14" s="80">
        <f t="shared" si="4"/>
        <v>3540</v>
      </c>
      <c r="H14" s="81">
        <f t="shared" si="4"/>
        <v>3676</v>
      </c>
      <c r="I14" s="82"/>
      <c r="J14" s="83"/>
      <c r="K14" s="80">
        <f t="shared" ref="K14:P14" si="5">SUM(K6:K13)</f>
        <v>0</v>
      </c>
      <c r="L14" s="81">
        <f t="shared" si="5"/>
        <v>0</v>
      </c>
      <c r="M14" s="113">
        <f t="shared" si="5"/>
        <v>2800</v>
      </c>
      <c r="N14" s="84">
        <f t="shared" si="5"/>
        <v>2842</v>
      </c>
      <c r="O14" s="85">
        <f t="shared" si="5"/>
        <v>300</v>
      </c>
      <c r="P14" s="86">
        <f t="shared" si="5"/>
        <v>525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8" t="s">
        <v>28</v>
      </c>
      <c r="B16" s="95"/>
      <c r="C16" s="95"/>
      <c r="D16" s="95"/>
      <c r="F16" s="225" t="s">
        <v>11</v>
      </c>
      <c r="G16" s="226"/>
      <c r="H16" s="201" t="s">
        <v>31</v>
      </c>
      <c r="I16" s="202"/>
      <c r="J16" s="203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4" t="s">
        <v>27</v>
      </c>
      <c r="B17" s="155"/>
      <c r="C17" s="98" t="s">
        <v>7</v>
      </c>
      <c r="D17" s="99" t="s">
        <v>8</v>
      </c>
      <c r="F17" s="227"/>
      <c r="G17" s="228"/>
      <c r="H17" s="204"/>
      <c r="I17" s="205"/>
      <c r="J17" s="206"/>
      <c r="L17" s="198" t="s">
        <v>36</v>
      </c>
      <c r="M17" s="198"/>
      <c r="N17" s="198"/>
      <c r="O17" s="198"/>
      <c r="P17" s="110">
        <f>IF(R16=TRUE, 1, 0)</f>
        <v>1</v>
      </c>
    </row>
    <row r="18" spans="1:21" ht="18.75" customHeight="1" x14ac:dyDescent="0.2">
      <c r="A18" s="219" t="s">
        <v>30</v>
      </c>
      <c r="B18" s="220"/>
      <c r="C18" s="100">
        <f>G14+K14</f>
        <v>3540</v>
      </c>
      <c r="D18" s="101">
        <f>H14+L14</f>
        <v>3676</v>
      </c>
      <c r="F18" s="136" t="s">
        <v>12</v>
      </c>
      <c r="G18" s="137"/>
      <c r="H18" s="210">
        <v>5.0000000000000001E-3</v>
      </c>
      <c r="I18" s="211"/>
      <c r="J18" s="212"/>
      <c r="L18" s="199"/>
      <c r="M18" s="199"/>
      <c r="N18" s="199"/>
      <c r="O18" s="199"/>
      <c r="P18" s="11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5">
      <c r="A19" s="221" t="s">
        <v>29</v>
      </c>
      <c r="B19" s="222"/>
      <c r="C19" s="104">
        <f>M14+O14</f>
        <v>3100</v>
      </c>
      <c r="D19" s="105">
        <f>N14+P14</f>
        <v>3367</v>
      </c>
      <c r="F19" s="138" t="s">
        <v>13</v>
      </c>
      <c r="G19" s="139"/>
      <c r="H19" s="213">
        <v>3.0000000000000001E-3</v>
      </c>
      <c r="I19" s="214"/>
      <c r="J19" s="215"/>
      <c r="L19" s="200" t="s">
        <v>34</v>
      </c>
      <c r="M19" s="200"/>
      <c r="N19" s="200"/>
      <c r="O19" s="200"/>
      <c r="P19" s="111">
        <f>IF(R18=TRUE, 1, 0)</f>
        <v>1</v>
      </c>
    </row>
    <row r="20" spans="1:21" ht="18.75" customHeight="1" thickBot="1" x14ac:dyDescent="0.3">
      <c r="A20" s="223" t="s">
        <v>16</v>
      </c>
      <c r="B20" s="224"/>
      <c r="C20" s="102">
        <f>C18-C19</f>
        <v>440</v>
      </c>
      <c r="D20" s="103">
        <f>D18-D19</f>
        <v>309</v>
      </c>
      <c r="F20" s="229" t="s">
        <v>14</v>
      </c>
      <c r="G20" s="230"/>
      <c r="H20" s="216">
        <v>4.0000000000000001E-3</v>
      </c>
      <c r="I20" s="217"/>
      <c r="J20" s="218"/>
      <c r="L20" s="199"/>
      <c r="M20" s="199"/>
      <c r="N20" s="199"/>
      <c r="O20" s="199"/>
      <c r="P20" s="112"/>
      <c r="R20" s="1" t="b">
        <f>AND(H21&gt;=-0.02, H21&lt;=0.02)</f>
        <v>1</v>
      </c>
    </row>
    <row r="21" spans="1:21" ht="16.5" customHeight="1" thickBot="1" x14ac:dyDescent="0.25">
      <c r="F21" s="152" t="s">
        <v>15</v>
      </c>
      <c r="G21" s="153"/>
      <c r="H21" s="207">
        <f>AVERAGE(H18:J20)</f>
        <v>4.0000000000000001E-3</v>
      </c>
      <c r="I21" s="208"/>
      <c r="J21" s="209"/>
      <c r="L21" s="196" t="s">
        <v>35</v>
      </c>
      <c r="M21" s="196"/>
      <c r="N21" s="196"/>
      <c r="O21" s="196"/>
      <c r="P21" s="106">
        <f>IF(R20=TRUE, 1, 0)</f>
        <v>1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6"/>
      <c r="M22" s="196"/>
      <c r="N22" s="196"/>
      <c r="O22" s="196"/>
      <c r="P22" s="109"/>
    </row>
    <row r="23" spans="1:21" ht="31.9" customHeight="1" thickBot="1" x14ac:dyDescent="0.25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25">
      <c r="A24" s="154" t="s">
        <v>27</v>
      </c>
      <c r="B24" s="155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2">
      <c r="A25" s="126" t="s">
        <v>39</v>
      </c>
      <c r="B25" s="127"/>
      <c r="C25" s="100">
        <f>G7</f>
        <v>2500</v>
      </c>
      <c r="D25" s="101">
        <v>2555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25">
      <c r="A26" s="128" t="s">
        <v>40</v>
      </c>
      <c r="B26" s="129"/>
      <c r="C26" s="104">
        <f>M9+M10+M11+M12</f>
        <v>2800</v>
      </c>
      <c r="D26" s="105">
        <v>2842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130" t="s">
        <v>16</v>
      </c>
      <c r="B27" s="131"/>
      <c r="C27" s="121">
        <f>C25-C26</f>
        <v>-300</v>
      </c>
      <c r="D27" s="122">
        <f>D25-D26</f>
        <v>-287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2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3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71"/>
    </row>
    <row r="31" spans="1:21" ht="20.100000000000001" customHeight="1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  <c r="Q31" s="71"/>
    </row>
    <row r="32" spans="1:21" ht="20.100000000000001" customHeight="1" thickBo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8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49" t="s">
        <v>17</v>
      </c>
      <c r="B35" s="150"/>
      <c r="C35" s="150"/>
      <c r="D35" s="150"/>
      <c r="E35" s="150"/>
      <c r="F35" s="151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89" t="s">
        <v>22</v>
      </c>
      <c r="C36" s="190"/>
      <c r="D36" s="160" t="s">
        <v>21</v>
      </c>
      <c r="E36" s="162"/>
      <c r="F36" s="162"/>
      <c r="G36" s="161"/>
      <c r="H36" s="160" t="s">
        <v>18</v>
      </c>
      <c r="I36" s="161"/>
      <c r="J36" s="162" t="s">
        <v>19</v>
      </c>
      <c r="K36" s="162"/>
      <c r="L36" s="163" t="s">
        <v>3</v>
      </c>
      <c r="M36" s="163"/>
      <c r="N36" s="156" t="s">
        <v>4</v>
      </c>
      <c r="O36" s="157"/>
      <c r="P36" s="62" t="s">
        <v>20</v>
      </c>
    </row>
    <row r="37" spans="1:17" ht="18.75" customHeight="1" thickBot="1" x14ac:dyDescent="0.25">
      <c r="A37" s="63" t="s">
        <v>23</v>
      </c>
      <c r="B37" s="187"/>
      <c r="C37" s="188"/>
      <c r="D37" s="179"/>
      <c r="E37" s="193"/>
      <c r="F37" s="193"/>
      <c r="G37" s="180"/>
      <c r="H37" s="179"/>
      <c r="I37" s="180"/>
      <c r="J37" s="181"/>
      <c r="K37" s="182"/>
      <c r="L37" s="177"/>
      <c r="M37" s="178"/>
      <c r="N37" s="158"/>
      <c r="O37" s="159"/>
      <c r="P37" s="61">
        <f t="shared" ref="P37:P45" si="6">L37-N37</f>
        <v>0</v>
      </c>
    </row>
    <row r="38" spans="1:17" ht="18.75" customHeight="1" thickBot="1" x14ac:dyDescent="0.25">
      <c r="A38" s="64" t="s">
        <v>23</v>
      </c>
      <c r="B38" s="186"/>
      <c r="C38" s="186"/>
      <c r="D38" s="164"/>
      <c r="E38" s="185"/>
      <c r="F38" s="185"/>
      <c r="G38" s="165"/>
      <c r="H38" s="164"/>
      <c r="I38" s="165"/>
      <c r="J38" s="134"/>
      <c r="K38" s="135"/>
      <c r="L38" s="177"/>
      <c r="M38" s="178"/>
      <c r="N38" s="158"/>
      <c r="O38" s="159"/>
      <c r="P38" s="61">
        <f t="shared" si="6"/>
        <v>0</v>
      </c>
    </row>
    <row r="39" spans="1:17" ht="19.149999999999999" customHeight="1" thickBot="1" x14ac:dyDescent="0.25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76"/>
      <c r="L39" s="183"/>
      <c r="M39" s="184"/>
      <c r="N39" s="194"/>
      <c r="O39" s="195"/>
      <c r="P39" s="61">
        <f t="shared" si="6"/>
        <v>0</v>
      </c>
    </row>
    <row r="40" spans="1:17" ht="19.5" customHeight="1" thickBot="1" x14ac:dyDescent="0.25">
      <c r="A40" s="63" t="s">
        <v>23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6"/>
        <v>0</v>
      </c>
    </row>
    <row r="41" spans="1:17" ht="19.5" customHeight="1" thickBot="1" x14ac:dyDescent="0.25">
      <c r="A41" s="64" t="s">
        <v>23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6"/>
        <v>0</v>
      </c>
    </row>
    <row r="42" spans="1:17" ht="19.5" customHeight="1" thickBot="1" x14ac:dyDescent="0.25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6"/>
        <v>0</v>
      </c>
    </row>
    <row r="43" spans="1:17" ht="19.5" customHeight="1" thickBot="1" x14ac:dyDescent="0.25">
      <c r="A43" s="63" t="s">
        <v>23</v>
      </c>
      <c r="B43" s="231"/>
      <c r="C43" s="232"/>
      <c r="D43" s="191"/>
      <c r="E43" s="233"/>
      <c r="F43" s="233"/>
      <c r="G43" s="192"/>
      <c r="H43" s="191"/>
      <c r="I43" s="192"/>
      <c r="J43" s="191"/>
      <c r="K43" s="192"/>
      <c r="L43" s="183"/>
      <c r="M43" s="184"/>
      <c r="N43" s="194"/>
      <c r="O43" s="195"/>
      <c r="P43" s="61">
        <f t="shared" si="6"/>
        <v>0</v>
      </c>
    </row>
    <row r="44" spans="1:17" ht="19.5" customHeight="1" thickBot="1" x14ac:dyDescent="0.25">
      <c r="A44" s="64" t="s">
        <v>23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6"/>
        <v>0</v>
      </c>
    </row>
    <row r="45" spans="1:17" ht="18.75" customHeight="1" x14ac:dyDescent="0.2">
      <c r="A45" s="64" t="s">
        <v>23</v>
      </c>
      <c r="B45" s="191"/>
      <c r="C45" s="192"/>
      <c r="D45" s="164"/>
      <c r="E45" s="185"/>
      <c r="F45" s="185"/>
      <c r="G45" s="165"/>
      <c r="H45" s="164"/>
      <c r="I45" s="165"/>
      <c r="J45" s="164"/>
      <c r="K45" s="165"/>
      <c r="L45" s="183"/>
      <c r="M45" s="184"/>
      <c r="N45" s="194"/>
      <c r="O45" s="195"/>
      <c r="P45" s="61">
        <f t="shared" si="6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DA6400-D1E4-4906-AE06-D8EC7663D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C2B38-FDA7-4080-B011-E99C480B325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A52E186-3409-4002-9015-CCAF0CB2C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2022-12-15T13:28:05Z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