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yler Youells\Desktop\Balance Schedules\"/>
    </mc:Choice>
  </mc:AlternateContent>
  <xr:revisionPtr revIDLastSave="0" documentId="8_{A59BEF90-8C8A-4137-8E5E-5F76613850C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 (2)" sheetId="1" r:id="rId1"/>
    <sheet name="Sheet1" sheetId="2" r:id="rId2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 iterateDelta="1E-4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F7" i="1"/>
  <c r="E7" i="1"/>
  <c r="G14" i="2"/>
  <c r="G2" i="2"/>
  <c r="G3" i="2"/>
  <c r="G4" i="2"/>
  <c r="G5" i="2"/>
  <c r="G6" i="2"/>
  <c r="G7" i="2"/>
  <c r="G8" i="2"/>
  <c r="G9" i="2"/>
  <c r="G10" i="2"/>
  <c r="G11" i="2"/>
  <c r="G12" i="2"/>
  <c r="G13" i="2"/>
  <c r="G1" i="2"/>
  <c r="F14" i="2"/>
  <c r="F13" i="2"/>
  <c r="C15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" i="2"/>
  <c r="P12" i="1"/>
  <c r="O12" i="1"/>
  <c r="N12" i="1"/>
  <c r="M12" i="1"/>
  <c r="L12" i="1"/>
  <c r="K12" i="1"/>
  <c r="H12" i="1"/>
  <c r="G12" i="1"/>
  <c r="D12" i="1"/>
  <c r="C12" i="1"/>
  <c r="H19" i="1" l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8" i="1"/>
  <c r="J6" i="1"/>
  <c r="I8" i="1"/>
  <c r="I6" i="1"/>
  <c r="U14" i="1" l="1"/>
  <c r="R14" i="1" s="1"/>
  <c r="P15" i="1" s="1"/>
  <c r="P17" i="1"/>
  <c r="F8" i="1"/>
  <c r="E8" i="1"/>
  <c r="F6" i="1"/>
  <c r="E6" i="1"/>
  <c r="F12" i="1" l="1"/>
  <c r="E12" i="1"/>
</calcChain>
</file>

<file path=xl/sharedStrings.xml><?xml version="1.0" encoding="utf-8"?>
<sst xmlns="http://schemas.openxmlformats.org/spreadsheetml/2006/main" count="58" uniqueCount="41">
  <si>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</si>
  <si>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</si>
  <si>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</si>
  <si>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</si>
  <si>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</si>
  <si>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</si>
  <si>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</si>
  <si>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</si>
  <si>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</si>
  <si>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</si>
  <si>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</si>
  <si>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</si>
  <si>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</si>
  <si>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</si>
  <si>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</si>
  <si>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</si>
  <si>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</si>
  <si>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</si>
  <si>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</si>
  <si>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</si>
  <si>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</si>
  <si>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</si>
  <si>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</si>
  <si>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</si>
  <si>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</si>
  <si>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</si>
  <si>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</si>
  <si>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</si>
  <si>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</si>
  <si>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</si>
  <si>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</si>
  <si>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</si>
  <si>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</si>
  <si>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</si>
  <si>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</si>
  <si>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</si>
  <si>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</si>
  <si>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</si>
  <si>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</si>
  <si>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RTU-3</t>
  </si>
  <si>
    <t>0/0015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</si>
</sst>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1" fontId="0" fillId="0" borderId="0" xfId="0" applyNumberFormat="1"/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0"/>
  <sheetViews>
    <sheetView showGridLines="0" tabSelected="1" view="pageBreakPreview" zoomScale="55" zoomScaleNormal="55" zoomScaleSheetLayoutView="55" workbookViewId="0">
      <selection activeCell="H19" sqref="H19:J19"/>
    </sheetView>
  </sheetViews>
  <sheetFormatPr defaultColWidth="9.1796875" defaultRowHeight="12.5" x14ac:dyDescent="0.25"/>
  <cols>
    <col min="1" max="1" width="10.54296875" style="1" customWidth="1"/>
    <col min="2" max="2" width="13.5429687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70" t="s">
        <v>29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</row>
    <row r="3" spans="1:21" ht="9.75" customHeight="1" thickBot="1" x14ac:dyDescent="0.45">
      <c r="A3" s="96"/>
    </row>
    <row r="4" spans="1:21" ht="20.149999999999999" customHeight="1" thickBot="1" x14ac:dyDescent="0.3">
      <c r="A4" s="6"/>
      <c r="B4" s="8" t="s">
        <v>5</v>
      </c>
      <c r="C4" s="158" t="s">
        <v>0</v>
      </c>
      <c r="D4" s="159"/>
      <c r="E4" s="121" t="s">
        <v>1</v>
      </c>
      <c r="F4" s="120"/>
      <c r="G4" s="164" t="s">
        <v>2</v>
      </c>
      <c r="H4" s="165"/>
      <c r="I4" s="156" t="s">
        <v>23</v>
      </c>
      <c r="J4" s="157"/>
      <c r="K4" s="162" t="s">
        <v>3</v>
      </c>
      <c r="L4" s="163"/>
      <c r="M4" s="160" t="s">
        <v>4</v>
      </c>
      <c r="N4" s="161"/>
      <c r="O4" s="160" t="s">
        <v>34</v>
      </c>
      <c r="P4" s="161"/>
      <c r="Q4" s="7"/>
      <c r="R4" s="65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49999999999999" customHeight="1" x14ac:dyDescent="0.25">
      <c r="A6" s="75" t="s">
        <v>21</v>
      </c>
      <c r="B6" s="73" t="s">
        <v>35</v>
      </c>
      <c r="C6" s="23">
        <v>3400</v>
      </c>
      <c r="D6" s="24">
        <v>3223</v>
      </c>
      <c r="E6" s="23">
        <f t="shared" ref="E6:F8" si="0">C6-G6</f>
        <v>3060</v>
      </c>
      <c r="F6" s="24">
        <f t="shared" si="0"/>
        <v>2867</v>
      </c>
      <c r="G6" s="25">
        <v>340</v>
      </c>
      <c r="H6" s="26">
        <v>356</v>
      </c>
      <c r="I6" s="27">
        <f>G6/C6</f>
        <v>0.1</v>
      </c>
      <c r="J6" s="28">
        <f>H6/D6</f>
        <v>0.11045609680421967</v>
      </c>
      <c r="K6" s="29"/>
      <c r="L6" s="30"/>
      <c r="M6" s="31"/>
      <c r="N6" s="32"/>
      <c r="O6" s="33"/>
      <c r="P6" s="34"/>
      <c r="Q6" s="71"/>
      <c r="R6" s="69"/>
    </row>
    <row r="7" spans="1:21" ht="20.149999999999999" customHeight="1" x14ac:dyDescent="0.25">
      <c r="A7" s="76" t="s">
        <v>22</v>
      </c>
      <c r="B7" s="74" t="s">
        <v>36</v>
      </c>
      <c r="C7" s="35">
        <v>3000</v>
      </c>
      <c r="D7" s="36">
        <v>2970</v>
      </c>
      <c r="E7" s="35">
        <f t="shared" ref="E7" si="1">C7-G7</f>
        <v>2400</v>
      </c>
      <c r="F7" s="36">
        <f t="shared" ref="F7" si="2">D7-H7</f>
        <v>2363</v>
      </c>
      <c r="G7" s="37">
        <v>600</v>
      </c>
      <c r="H7" s="38">
        <v>607</v>
      </c>
      <c r="I7" s="39">
        <f t="shared" ref="I7" si="3">G7/C7</f>
        <v>0.2</v>
      </c>
      <c r="J7" s="40">
        <f t="shared" ref="J7" si="4">H7/D7</f>
        <v>0.20437710437710438</v>
      </c>
      <c r="K7" s="41"/>
      <c r="L7" s="42"/>
      <c r="M7" s="43"/>
      <c r="N7" s="44"/>
      <c r="O7" s="45"/>
      <c r="P7" s="46"/>
      <c r="Q7" s="64"/>
      <c r="R7" s="69"/>
    </row>
    <row r="8" spans="1:21" ht="20.149999999999999" customHeight="1" x14ac:dyDescent="0.25">
      <c r="A8" s="76" t="s">
        <v>39</v>
      </c>
      <c r="B8" s="74" t="s">
        <v>36</v>
      </c>
      <c r="C8" s="35">
        <v>3400</v>
      </c>
      <c r="D8" s="36">
        <v>3426</v>
      </c>
      <c r="E8" s="35">
        <f t="shared" si="0"/>
        <v>2720</v>
      </c>
      <c r="F8" s="36">
        <f t="shared" si="0"/>
        <v>2721</v>
      </c>
      <c r="G8" s="37">
        <v>680</v>
      </c>
      <c r="H8" s="38">
        <v>705</v>
      </c>
      <c r="I8" s="39">
        <f t="shared" ref="I8:J8" si="5">G8/C8</f>
        <v>0.2</v>
      </c>
      <c r="J8" s="40">
        <f t="shared" si="5"/>
        <v>0.20577933450087565</v>
      </c>
      <c r="K8" s="41"/>
      <c r="L8" s="42"/>
      <c r="M8" s="43"/>
      <c r="N8" s="44"/>
      <c r="O8" s="45"/>
      <c r="P8" s="46"/>
      <c r="Q8" s="64"/>
      <c r="R8" s="69"/>
    </row>
    <row r="9" spans="1:21" ht="20.149999999999999" customHeight="1" x14ac:dyDescent="0.25">
      <c r="A9" s="76" t="s">
        <v>13</v>
      </c>
      <c r="B9" s="74" t="s">
        <v>37</v>
      </c>
      <c r="C9" s="47"/>
      <c r="D9" s="48"/>
      <c r="E9" s="47" t="s">
        <v>10</v>
      </c>
      <c r="F9" s="48"/>
      <c r="G9" s="41"/>
      <c r="H9" s="42"/>
      <c r="I9" s="49"/>
      <c r="J9" s="42"/>
      <c r="K9" s="37">
        <v>1300</v>
      </c>
      <c r="L9" s="38">
        <v>1352</v>
      </c>
      <c r="M9" s="43"/>
      <c r="N9" s="44"/>
      <c r="O9" s="45"/>
      <c r="P9" s="46"/>
      <c r="Q9" s="52"/>
      <c r="R9" s="69"/>
    </row>
    <row r="10" spans="1:21" ht="20.149999999999999" customHeight="1" x14ac:dyDescent="0.25">
      <c r="A10" s="76" t="s">
        <v>11</v>
      </c>
      <c r="B10" s="74" t="s">
        <v>37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2550</v>
      </c>
      <c r="N10" s="51">
        <v>2624</v>
      </c>
      <c r="O10" s="45"/>
      <c r="P10" s="46"/>
      <c r="Q10" s="64"/>
      <c r="R10" s="69"/>
    </row>
    <row r="11" spans="1:21" ht="20.149999999999999" customHeight="1" thickBot="1" x14ac:dyDescent="0.3">
      <c r="A11" s="86" t="s">
        <v>12</v>
      </c>
      <c r="B11" s="87" t="s">
        <v>38</v>
      </c>
      <c r="C11" s="88"/>
      <c r="D11" s="89"/>
      <c r="E11" s="90"/>
      <c r="F11" s="89"/>
      <c r="G11" s="91"/>
      <c r="H11" s="54"/>
      <c r="I11" s="53"/>
      <c r="J11" s="54"/>
      <c r="K11" s="91"/>
      <c r="L11" s="54"/>
      <c r="M11" s="92"/>
      <c r="N11" s="93"/>
      <c r="O11" s="55">
        <v>150</v>
      </c>
      <c r="P11" s="56">
        <v>153</v>
      </c>
      <c r="Q11" s="64"/>
      <c r="R11" s="69"/>
    </row>
    <row r="12" spans="1:21" ht="20.149999999999999" customHeight="1" thickBot="1" x14ac:dyDescent="0.3">
      <c r="A12" s="114" t="s">
        <v>24</v>
      </c>
      <c r="B12" s="115"/>
      <c r="C12" s="77">
        <f t="shared" ref="C12:H12" si="6">SUM(C6:C11)</f>
        <v>9800</v>
      </c>
      <c r="D12" s="78">
        <f t="shared" si="6"/>
        <v>9619</v>
      </c>
      <c r="E12" s="77">
        <f t="shared" si="6"/>
        <v>8180</v>
      </c>
      <c r="F12" s="78">
        <f t="shared" si="6"/>
        <v>7951</v>
      </c>
      <c r="G12" s="79">
        <f t="shared" si="6"/>
        <v>1620</v>
      </c>
      <c r="H12" s="80">
        <f t="shared" si="6"/>
        <v>1668</v>
      </c>
      <c r="I12" s="81"/>
      <c r="J12" s="82"/>
      <c r="K12" s="79">
        <f t="shared" ref="K12:P12" si="7">SUM(K6:K11)</f>
        <v>1300</v>
      </c>
      <c r="L12" s="80">
        <f t="shared" si="7"/>
        <v>1352</v>
      </c>
      <c r="M12" s="112">
        <f t="shared" si="7"/>
        <v>2550</v>
      </c>
      <c r="N12" s="83">
        <f t="shared" si="7"/>
        <v>2624</v>
      </c>
      <c r="O12" s="84">
        <f t="shared" si="7"/>
        <v>150</v>
      </c>
      <c r="P12" s="85">
        <f t="shared" si="7"/>
        <v>153</v>
      </c>
      <c r="Q12" s="52"/>
      <c r="R12" s="69"/>
    </row>
    <row r="13" spans="1:21" ht="20.149999999999999" customHeight="1" thickBot="1" x14ac:dyDescent="0.3">
      <c r="A13" s="66"/>
      <c r="B13" s="57"/>
      <c r="C13" s="57"/>
      <c r="D13" s="57"/>
      <c r="E13" s="57"/>
      <c r="F13" s="67"/>
      <c r="G13" s="67"/>
      <c r="H13" s="72"/>
      <c r="I13" s="72"/>
      <c r="J13" s="67"/>
      <c r="K13" s="67"/>
      <c r="L13" s="68"/>
      <c r="M13" s="68"/>
      <c r="N13" s="68"/>
      <c r="O13" s="68"/>
      <c r="P13" s="52"/>
      <c r="Q13" s="69"/>
    </row>
    <row r="14" spans="1:21" ht="20.149999999999999" customHeight="1" thickBot="1" x14ac:dyDescent="0.35">
      <c r="A14" s="107" t="s">
        <v>25</v>
      </c>
      <c r="B14" s="94"/>
      <c r="C14" s="94"/>
      <c r="D14" s="94"/>
      <c r="F14" s="152" t="s">
        <v>14</v>
      </c>
      <c r="G14" s="153"/>
      <c r="H14" s="174" t="s">
        <v>28</v>
      </c>
      <c r="I14" s="175"/>
      <c r="J14" s="176"/>
      <c r="L14" s="106" t="s">
        <v>30</v>
      </c>
      <c r="M14" s="95"/>
      <c r="N14" s="95"/>
      <c r="O14" s="95"/>
      <c r="P14" s="95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92" t="s">
        <v>24</v>
      </c>
      <c r="B15" s="193"/>
      <c r="C15" s="97" t="s">
        <v>7</v>
      </c>
      <c r="D15" s="98" t="s">
        <v>8</v>
      </c>
      <c r="F15" s="154"/>
      <c r="G15" s="155"/>
      <c r="H15" s="177"/>
      <c r="I15" s="178"/>
      <c r="J15" s="179"/>
      <c r="L15" s="171" t="s">
        <v>33</v>
      </c>
      <c r="M15" s="171"/>
      <c r="N15" s="171"/>
      <c r="O15" s="171"/>
      <c r="P15" s="109">
        <f>IF(R14=TRUE, 1, 0)</f>
        <v>1</v>
      </c>
    </row>
    <row r="16" spans="1:21" ht="18.75" customHeight="1" x14ac:dyDescent="0.35">
      <c r="A16" s="194" t="s">
        <v>27</v>
      </c>
      <c r="B16" s="195"/>
      <c r="C16" s="99">
        <f>G12+K12</f>
        <v>2920</v>
      </c>
      <c r="D16" s="100">
        <f>H12+L12</f>
        <v>3020</v>
      </c>
      <c r="F16" s="124" t="s">
        <v>15</v>
      </c>
      <c r="G16" s="125"/>
      <c r="H16" s="183">
        <v>2.3E-3</v>
      </c>
      <c r="I16" s="184"/>
      <c r="J16" s="185"/>
      <c r="L16" s="172"/>
      <c r="M16" s="172"/>
      <c r="N16" s="172"/>
      <c r="O16" s="172"/>
      <c r="P16" s="111"/>
      <c r="R16" s="1" t="b">
        <f>T16=U16</f>
        <v>1</v>
      </c>
      <c r="T16" s="1" t="b">
        <f>H19&lt;0</f>
        <v>0</v>
      </c>
      <c r="U16" s="1" t="b">
        <f>D18&lt;0</f>
        <v>0</v>
      </c>
    </row>
    <row r="17" spans="1:18" ht="18.75" customHeight="1" thickBot="1" x14ac:dyDescent="0.4">
      <c r="A17" s="196" t="s">
        <v>26</v>
      </c>
      <c r="B17" s="197"/>
      <c r="C17" s="103">
        <f>M12+O12</f>
        <v>2700</v>
      </c>
      <c r="D17" s="104">
        <f>N12+P12</f>
        <v>2777</v>
      </c>
      <c r="F17" s="126" t="s">
        <v>16</v>
      </c>
      <c r="G17" s="127"/>
      <c r="H17" s="186">
        <v>5.4000000000000003E-3</v>
      </c>
      <c r="I17" s="187"/>
      <c r="J17" s="188"/>
      <c r="L17" s="173" t="s">
        <v>31</v>
      </c>
      <c r="M17" s="173"/>
      <c r="N17" s="173"/>
      <c r="O17" s="173"/>
      <c r="P17" s="110">
        <f>IF(R16=TRUE, 1, 0)</f>
        <v>1</v>
      </c>
    </row>
    <row r="18" spans="1:18" ht="18.75" customHeight="1" thickBot="1" x14ac:dyDescent="0.4">
      <c r="A18" s="198" t="s">
        <v>20</v>
      </c>
      <c r="B18" s="199"/>
      <c r="C18" s="101">
        <f>C16-C17</f>
        <v>220</v>
      </c>
      <c r="D18" s="102">
        <f>D16-D17</f>
        <v>243</v>
      </c>
      <c r="F18" s="166" t="s">
        <v>17</v>
      </c>
      <c r="G18" s="167"/>
      <c r="H18" s="189" t="s">
        <v>40</v>
      </c>
      <c r="I18" s="190"/>
      <c r="J18" s="191"/>
      <c r="L18" s="172"/>
      <c r="M18" s="172"/>
      <c r="N18" s="172"/>
      <c r="O18" s="172"/>
      <c r="P18" s="111"/>
      <c r="R18" s="1" t="b">
        <f>AND(H19&gt;=-0.02, H19&lt;=0.02)</f>
        <v>1</v>
      </c>
    </row>
    <row r="19" spans="1:18" ht="16.5" customHeight="1" thickBot="1" x14ac:dyDescent="0.3">
      <c r="F19" s="140" t="s">
        <v>18</v>
      </c>
      <c r="G19" s="141"/>
      <c r="H19" s="180">
        <f>AVERAGE(H16:J18)</f>
        <v>3.8500000000000001E-3</v>
      </c>
      <c r="I19" s="181"/>
      <c r="J19" s="182"/>
      <c r="L19" s="169" t="s">
        <v>32</v>
      </c>
      <c r="M19" s="169"/>
      <c r="N19" s="169"/>
      <c r="O19" s="169"/>
      <c r="P19" s="105">
        <f>IF(R18=TRUE, 1, 0)</f>
        <v>1</v>
      </c>
    </row>
    <row r="20" spans="1:18" ht="13.7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69"/>
      <c r="M20" s="169"/>
      <c r="N20" s="169"/>
      <c r="O20" s="169"/>
      <c r="P20" s="108"/>
    </row>
    <row r="21" spans="1:18" ht="13.7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9"/>
      <c r="M21" s="59"/>
      <c r="N21" s="60"/>
      <c r="O21" s="60"/>
      <c r="P21" s="7"/>
      <c r="Q21" s="7"/>
    </row>
    <row r="22" spans="1:18" ht="13.5" customHeight="1" thickBot="1" x14ac:dyDescent="0.3">
      <c r="A22" s="3" t="s">
        <v>19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49999999999999" customHeight="1" x14ac:dyDescent="0.25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30"/>
      <c r="Q23" s="70"/>
    </row>
    <row r="24" spans="1:18" ht="20.149999999999999" customHeight="1" x14ac:dyDescent="0.25">
      <c r="A24" s="131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3"/>
      <c r="Q24" s="70"/>
    </row>
    <row r="25" spans="1:18" ht="20.149999999999999" customHeight="1" thickBot="1" x14ac:dyDescent="0.3">
      <c r="A25" s="134"/>
      <c r="B25" s="135"/>
      <c r="C25" s="135"/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6"/>
    </row>
    <row r="26" spans="1:18" ht="20.149999999999999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49999999999999" customHeight="1" thickBot="1" x14ac:dyDescent="0.3">
      <c r="A28" s="137"/>
      <c r="B28" s="138"/>
      <c r="C28" s="138"/>
      <c r="D28" s="138"/>
      <c r="E28" s="138"/>
      <c r="F28" s="139"/>
      <c r="G28" s="57"/>
      <c r="H28" s="57"/>
      <c r="I28" s="57"/>
      <c r="J28" s="57"/>
      <c r="K28" s="57"/>
      <c r="L28" s="57"/>
      <c r="M28" s="57"/>
      <c r="N28" s="57"/>
      <c r="O28" s="57"/>
      <c r="P28" s="52"/>
      <c r="Q28" s="58"/>
    </row>
    <row r="29" spans="1:18" ht="19.399999999999999" customHeight="1" thickBot="1" x14ac:dyDescent="0.3">
      <c r="A29" s="5"/>
      <c r="B29" s="150"/>
      <c r="C29" s="151"/>
      <c r="D29" s="120"/>
      <c r="E29" s="122"/>
      <c r="F29" s="122"/>
      <c r="G29" s="121"/>
      <c r="H29" s="120"/>
      <c r="I29" s="121"/>
      <c r="J29" s="122"/>
      <c r="K29" s="122"/>
      <c r="L29" s="123"/>
      <c r="M29" s="123"/>
      <c r="N29" s="116"/>
      <c r="O29" s="117"/>
      <c r="P29" s="62"/>
    </row>
    <row r="30" spans="1:18" ht="18.75" customHeight="1" x14ac:dyDescent="0.25">
      <c r="A30" s="63"/>
      <c r="B30" s="148"/>
      <c r="C30" s="149"/>
      <c r="D30" s="144"/>
      <c r="E30" s="168"/>
      <c r="F30" s="168"/>
      <c r="G30" s="145"/>
      <c r="H30" s="144"/>
      <c r="I30" s="145"/>
      <c r="J30" s="146"/>
      <c r="K30" s="147"/>
      <c r="L30" s="142"/>
      <c r="M30" s="143"/>
      <c r="N30" s="118"/>
      <c r="O30" s="119"/>
      <c r="P30" s="61"/>
    </row>
    <row r="31" spans="1:1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L571" s="2"/>
      <c r="M571" s="2"/>
      <c r="N571" s="2"/>
      <c r="O571" s="2"/>
    </row>
    <row r="572" spans="1:15" x14ac:dyDescent="0.25">
      <c r="L572" s="2"/>
      <c r="M572" s="2"/>
      <c r="N572" s="2"/>
      <c r="O572" s="2"/>
    </row>
    <row r="573" spans="1:15" x14ac:dyDescent="0.25"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</sheetData>
  <mergeCells count="40">
    <mergeCell ref="F18:G18"/>
    <mergeCell ref="D29:G29"/>
    <mergeCell ref="D30:G30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I4:J4"/>
    <mergeCell ref="C4:D4"/>
    <mergeCell ref="O4:P4"/>
    <mergeCell ref="K4:L4"/>
    <mergeCell ref="G4:H4"/>
    <mergeCell ref="E4:F4"/>
    <mergeCell ref="M4:N4"/>
    <mergeCell ref="A12:B12"/>
    <mergeCell ref="N29:O29"/>
    <mergeCell ref="N30:O30"/>
    <mergeCell ref="H29:I29"/>
    <mergeCell ref="J29:K29"/>
    <mergeCell ref="L29:M29"/>
    <mergeCell ref="F16:G16"/>
    <mergeCell ref="F17:G17"/>
    <mergeCell ref="A23:P25"/>
    <mergeCell ref="A28:F28"/>
    <mergeCell ref="F19:G19"/>
    <mergeCell ref="L30:M30"/>
    <mergeCell ref="H30:I30"/>
    <mergeCell ref="J30:K30"/>
    <mergeCell ref="B30:C30"/>
    <mergeCell ref="B29:C29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D49B6-EB73-45C8-84CF-F6894DDEA9C8}">
  <dimension ref="A1:G15"/>
  <sheetViews>
    <sheetView workbookViewId="0">
      <selection activeCell="I14" sqref="I14"/>
    </sheetView>
  </sheetViews>
  <sheetFormatPr defaultRowHeight="12.5" x14ac:dyDescent="0.25"/>
  <sheetData>
    <row r="1" spans="1:7" x14ac:dyDescent="0.25">
      <c r="A1">
        <v>0.57999999999999996</v>
      </c>
      <c r="B1">
        <v>997</v>
      </c>
      <c r="C1" s="113">
        <f>A1*B1</f>
        <v>578.26</v>
      </c>
      <c r="F1">
        <v>127</v>
      </c>
      <c r="G1">
        <f>F1*1.17</f>
        <v>148.59</v>
      </c>
    </row>
    <row r="2" spans="1:7" x14ac:dyDescent="0.25">
      <c r="A2">
        <v>0.57999999999999996</v>
      </c>
      <c r="B2">
        <v>951</v>
      </c>
      <c r="C2" s="113">
        <f t="shared" ref="C2:C14" si="0">A2*B2</f>
        <v>551.57999999999993</v>
      </c>
      <c r="F2">
        <v>115</v>
      </c>
      <c r="G2">
        <f t="shared" ref="G2:G13" si="1">F2*1.17</f>
        <v>134.54999999999998</v>
      </c>
    </row>
    <row r="3" spans="1:7" x14ac:dyDescent="0.25">
      <c r="A3">
        <v>0.57999999999999996</v>
      </c>
      <c r="B3">
        <v>850</v>
      </c>
      <c r="C3" s="113">
        <f t="shared" si="0"/>
        <v>492.99999999999994</v>
      </c>
      <c r="F3">
        <v>106</v>
      </c>
      <c r="G3">
        <f t="shared" si="1"/>
        <v>124.02</v>
      </c>
    </row>
    <row r="4" spans="1:7" x14ac:dyDescent="0.25">
      <c r="A4">
        <v>0.57999999999999996</v>
      </c>
      <c r="B4">
        <v>645</v>
      </c>
      <c r="C4" s="113">
        <f t="shared" si="0"/>
        <v>374.09999999999997</v>
      </c>
      <c r="F4">
        <v>139</v>
      </c>
      <c r="G4">
        <f t="shared" si="1"/>
        <v>162.63</v>
      </c>
    </row>
    <row r="5" spans="1:7" x14ac:dyDescent="0.25">
      <c r="A5">
        <v>0.57999999999999996</v>
      </c>
      <c r="B5">
        <v>468</v>
      </c>
      <c r="C5" s="113">
        <f t="shared" si="0"/>
        <v>271.44</v>
      </c>
      <c r="F5">
        <v>141</v>
      </c>
      <c r="G5">
        <f t="shared" si="1"/>
        <v>164.97</v>
      </c>
    </row>
    <row r="6" spans="1:7" x14ac:dyDescent="0.25">
      <c r="A6">
        <v>0.57999999999999996</v>
      </c>
      <c r="B6">
        <v>374</v>
      </c>
      <c r="C6" s="113">
        <f t="shared" si="0"/>
        <v>216.92</v>
      </c>
      <c r="F6">
        <v>105</v>
      </c>
      <c r="G6">
        <f t="shared" si="1"/>
        <v>122.85</v>
      </c>
    </row>
    <row r="7" spans="1:7" x14ac:dyDescent="0.25">
      <c r="A7">
        <v>0.57999999999999996</v>
      </c>
      <c r="B7">
        <v>305</v>
      </c>
      <c r="C7" s="113">
        <f t="shared" si="0"/>
        <v>176.89999999999998</v>
      </c>
      <c r="F7">
        <v>130</v>
      </c>
      <c r="G7">
        <f t="shared" si="1"/>
        <v>152.1</v>
      </c>
    </row>
    <row r="8" spans="1:7" x14ac:dyDescent="0.25">
      <c r="A8">
        <v>0.57999999999999996</v>
      </c>
      <c r="B8">
        <v>394</v>
      </c>
      <c r="C8" s="113">
        <f t="shared" si="0"/>
        <v>228.51999999999998</v>
      </c>
      <c r="F8">
        <v>120</v>
      </c>
      <c r="G8">
        <f t="shared" si="1"/>
        <v>140.39999999999998</v>
      </c>
    </row>
    <row r="9" spans="1:7" x14ac:dyDescent="0.25">
      <c r="A9">
        <v>0.57999999999999996</v>
      </c>
      <c r="B9">
        <v>425</v>
      </c>
      <c r="C9" s="113">
        <f t="shared" si="0"/>
        <v>246.49999999999997</v>
      </c>
      <c r="F9">
        <v>97</v>
      </c>
      <c r="G9">
        <f t="shared" si="1"/>
        <v>113.49</v>
      </c>
    </row>
    <row r="10" spans="1:7" x14ac:dyDescent="0.25">
      <c r="A10">
        <v>0.57999999999999996</v>
      </c>
      <c r="B10">
        <v>275</v>
      </c>
      <c r="C10" s="113">
        <f t="shared" si="0"/>
        <v>159.5</v>
      </c>
      <c r="F10">
        <v>74</v>
      </c>
      <c r="G10">
        <f t="shared" si="1"/>
        <v>86.58</v>
      </c>
    </row>
    <row r="11" spans="1:7" x14ac:dyDescent="0.25">
      <c r="A11">
        <v>0.57999999999999996</v>
      </c>
      <c r="B11">
        <v>314</v>
      </c>
      <c r="C11" s="113">
        <f t="shared" si="0"/>
        <v>182.11999999999998</v>
      </c>
      <c r="F11">
        <v>112</v>
      </c>
      <c r="G11">
        <f t="shared" si="1"/>
        <v>131.04</v>
      </c>
    </row>
    <row r="12" spans="1:7" x14ac:dyDescent="0.25">
      <c r="A12">
        <v>0.57999999999999996</v>
      </c>
      <c r="B12">
        <v>325</v>
      </c>
      <c r="C12" s="113">
        <f t="shared" si="0"/>
        <v>188.5</v>
      </c>
      <c r="F12">
        <v>125</v>
      </c>
      <c r="G12">
        <f t="shared" si="1"/>
        <v>146.25</v>
      </c>
    </row>
    <row r="13" spans="1:7" x14ac:dyDescent="0.25">
      <c r="A13">
        <v>0.57999999999999996</v>
      </c>
      <c r="B13">
        <v>388</v>
      </c>
      <c r="C13" s="113">
        <f t="shared" si="0"/>
        <v>225.04</v>
      </c>
      <c r="E13">
        <v>5.23</v>
      </c>
      <c r="F13">
        <f>AVERAGE(F1:F12)</f>
        <v>115.91666666666667</v>
      </c>
      <c r="G13">
        <f t="shared" si="1"/>
        <v>135.6225</v>
      </c>
    </row>
    <row r="14" spans="1:7" x14ac:dyDescent="0.25">
      <c r="A14">
        <v>0.57999999999999996</v>
      </c>
      <c r="B14">
        <v>336</v>
      </c>
      <c r="C14" s="113">
        <f t="shared" si="0"/>
        <v>194.88</v>
      </c>
      <c r="F14">
        <f>F13*E13</f>
        <v>606.24416666666673</v>
      </c>
      <c r="G14">
        <f>G13*E13</f>
        <v>709.30567500000006</v>
      </c>
    </row>
    <row r="15" spans="1:7" x14ac:dyDescent="0.25">
      <c r="C15">
        <f>SUM(C1:C14)</f>
        <v>4087.2599999999998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 (2)</vt:lpstr>
      <vt:lpstr>Sheet1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Tyler Youells</cp:lastModifiedBy>
  <cp:revision/>
  <cp:lastPrinted>2017-11-15T17:23:59Z</cp:lastPrinted>
  <dcterms:created xsi:type="dcterms:W3CDTF">2015-11-16T19:09:52Z</dcterms:created>
  <dcterms:modified xsi:type="dcterms:W3CDTF">2024-09-06T19:06:37Z</dcterms:modified>
</cp:coreProperties>
</file>