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5 520 ANTIOCH, TN/"/>
    </mc:Choice>
  </mc:AlternateContent>
  <xr:revisionPtr revIDLastSave="80" documentId="13_ncr:1_{B888774D-3C83-41B9-8B1C-1CD895A9BF91}" xr6:coauthVersionLast="47" xr6:coauthVersionMax="47" xr10:uidLastSave="{ADAFA3BE-B217-409D-A407-BFE5A709BAA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43" i="1" l="1"/>
  <c r="P44" i="1"/>
  <c r="P45" i="1"/>
  <c r="P46" i="1"/>
  <c r="P47" i="1"/>
  <c r="P48" i="1"/>
  <c r="P22" i="1" l="1"/>
  <c r="O22" i="1"/>
  <c r="N22" i="1"/>
  <c r="M22" i="1"/>
  <c r="L22" i="1"/>
  <c r="K22" i="1"/>
  <c r="H22" i="1"/>
  <c r="G22" i="1"/>
  <c r="D22" i="1"/>
  <c r="C22" i="1"/>
  <c r="H29" i="1" l="1"/>
  <c r="P42" i="1"/>
  <c r="P41" i="1"/>
  <c r="P40" i="1"/>
  <c r="T26" i="1" l="1"/>
  <c r="R28" i="1"/>
  <c r="P29" i="1" s="1"/>
  <c r="D27" i="1" l="1"/>
  <c r="C27" i="1"/>
  <c r="D26" i="1"/>
  <c r="C26" i="1"/>
  <c r="C28" i="1" l="1"/>
  <c r="T24" i="1" s="1"/>
  <c r="D28" i="1"/>
  <c r="U26" i="1" s="1"/>
  <c r="R26" i="1" s="1"/>
  <c r="J7" i="1"/>
  <c r="J6" i="1"/>
  <c r="I7" i="1"/>
  <c r="I6" i="1"/>
  <c r="U24" i="1" l="1"/>
  <c r="R24" i="1" s="1"/>
  <c r="P25" i="1" s="1"/>
  <c r="P27" i="1"/>
  <c r="F7" i="1"/>
  <c r="E7" i="1"/>
  <c r="F6" i="1"/>
  <c r="E6" i="1"/>
  <c r="E22" i="1" l="1"/>
  <c r="F22" i="1"/>
</calcChain>
</file>

<file path=xl/sharedStrings.xml><?xml version="1.0" encoding="utf-8"?>
<sst xmlns="http://schemas.openxmlformats.org/spreadsheetml/2006/main" count="94" uniqueCount="64">
  <si>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</si>
  <si>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</si>
  <si>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</si>
  <si>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</si>
  <si>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</si>
  <si>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</si>
  <si>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</si>
  <si>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</si>
  <si>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</si>
  <si>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</si>
  <si>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</si>
  <si>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</si>
  <si>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</si>
  <si>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</si>
  <si>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</si>
  <si>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</si>
  <si>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RTU-5</t>
  </si>
  <si>
    <t>RTU-6</t>
  </si>
  <si>
    <t>RTU-7</t>
  </si>
  <si>
    <t>EF-1</t>
  </si>
  <si>
    <t>EF-2</t>
  </si>
  <si>
    <t>EF-3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</si>
  <si>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</si>
  <si>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</si>
  <si>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</si>
  <si>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</si>
  <si>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</si>
  <si>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</si>
  <si>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</si>
  <si>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</si>
  <si>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</si>
  <si>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</si>
  <si>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</si>
  <si>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</si>
  <si>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</si>
  <si>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</si>
  <si>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</si>
  <si>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</si>
  <si>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</si>
  <si>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</si>
  <si>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</si>
  <si>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</si>
  <si>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</si>
  <si>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</si>
  <si>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</si>
  <si>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</si>
  <si>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</si>
  <si>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SALES</t>
  </si>
  <si>
    <t>RTU-4E</t>
  </si>
  <si>
    <t>PHARMACY &amp; FT. MEZZ OFFICE</t>
  </si>
  <si>
    <t>VESTIBULE</t>
  </si>
  <si>
    <t>DOCK</t>
  </si>
  <si>
    <t>EF-7</t>
  </si>
  <si>
    <t>EF-8</t>
  </si>
  <si>
    <t>EF-9</t>
  </si>
  <si>
    <t>DELI PREP</t>
  </si>
  <si>
    <t>SEAFOOD</t>
  </si>
  <si>
    <t>RACK OVEN</t>
  </si>
  <si>
    <t>UNISEX RR</t>
  </si>
  <si>
    <t>STORAGE</t>
  </si>
  <si>
    <t>MEN RESTROOM</t>
  </si>
  <si>
    <t>SMOKING ROOM (ABANDONED)</t>
  </si>
  <si>
    <t>MAU</t>
  </si>
  <si>
    <t>DELI 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</si>
</sst>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1</xdr:col>
      <xdr:colOff>1732326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8"/>
  <sheetViews>
    <sheetView showGridLines="0" tabSelected="1" view="pageBreakPreview" zoomScale="80" zoomScaleNormal="55" zoomScaleSheetLayoutView="80" workbookViewId="0">
      <selection activeCell="K17" sqref="K17"/>
    </sheetView>
  </sheetViews>
  <sheetFormatPr defaultColWidth="9.109375" defaultRowHeight="13.2" x14ac:dyDescent="0.25"/>
  <cols>
    <col min="1" max="1" width="10.5546875" style="1" customWidth="1"/>
    <col min="2" max="2" width="26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47</v>
      </c>
      <c r="C6" s="23">
        <v>10300</v>
      </c>
      <c r="D6" s="24"/>
      <c r="E6" s="23">
        <f t="shared" ref="E6:F7" si="0">C6-G6</f>
        <v>8500</v>
      </c>
      <c r="F6" s="24">
        <f t="shared" si="0"/>
        <v>0</v>
      </c>
      <c r="G6" s="25">
        <v>1800</v>
      </c>
      <c r="H6" s="26"/>
      <c r="I6" s="27">
        <f>G6/C6</f>
        <v>0.17475728155339806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47</v>
      </c>
      <c r="C7" s="35">
        <v>10300</v>
      </c>
      <c r="D7" s="36"/>
      <c r="E7" s="35">
        <f t="shared" si="0"/>
        <v>8500</v>
      </c>
      <c r="F7" s="36">
        <f t="shared" si="0"/>
        <v>0</v>
      </c>
      <c r="G7" s="37">
        <v>1800</v>
      </c>
      <c r="H7" s="38"/>
      <c r="I7" s="39">
        <f t="shared" ref="I7:J7" si="1">G7/C7</f>
        <v>0.17475728155339806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47</v>
      </c>
      <c r="C8" s="35">
        <v>10300</v>
      </c>
      <c r="D8" s="36"/>
      <c r="E8" s="35">
        <f t="shared" ref="E8:E11" si="2">C8-G8</f>
        <v>8500</v>
      </c>
      <c r="F8" s="36">
        <f t="shared" ref="F8:F11" si="3">D8-H8</f>
        <v>0</v>
      </c>
      <c r="G8" s="37">
        <v>1800</v>
      </c>
      <c r="H8" s="38"/>
      <c r="I8" s="39">
        <f t="shared" ref="I8:I9" si="4">G8/C8</f>
        <v>0.17475728155339806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48</v>
      </c>
      <c r="B9" s="72" t="s">
        <v>49</v>
      </c>
      <c r="C9" s="35">
        <v>3000</v>
      </c>
      <c r="D9" s="36"/>
      <c r="E9" s="35">
        <f t="shared" si="2"/>
        <v>2550</v>
      </c>
      <c r="F9" s="36">
        <f t="shared" si="3"/>
        <v>0</v>
      </c>
      <c r="G9" s="37">
        <v>450</v>
      </c>
      <c r="H9" s="38"/>
      <c r="I9" s="39">
        <f t="shared" si="4"/>
        <v>0.15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16</v>
      </c>
      <c r="B10" s="103" t="s">
        <v>47</v>
      </c>
      <c r="C10" s="114">
        <v>10300</v>
      </c>
      <c r="D10" s="115"/>
      <c r="E10" s="114">
        <f t="shared" si="2"/>
        <v>8500</v>
      </c>
      <c r="F10" s="115">
        <f t="shared" si="3"/>
        <v>0</v>
      </c>
      <c r="G10" s="104">
        <v>1800</v>
      </c>
      <c r="H10" s="105"/>
      <c r="I10" s="106">
        <f>G10/C10</f>
        <v>0.17475728155339806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17</v>
      </c>
      <c r="B11" s="72" t="s">
        <v>50</v>
      </c>
      <c r="C11" s="35">
        <v>3400</v>
      </c>
      <c r="D11" s="36"/>
      <c r="E11" s="35">
        <f t="shared" si="2"/>
        <v>3000</v>
      </c>
      <c r="F11" s="36">
        <f t="shared" si="3"/>
        <v>0</v>
      </c>
      <c r="G11" s="37">
        <v>400</v>
      </c>
      <c r="H11" s="38"/>
      <c r="I11" s="39">
        <f t="shared" ref="I11:I12" si="6">G11/C11</f>
        <v>0.11764705882352941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18</v>
      </c>
      <c r="B12" s="72" t="s">
        <v>51</v>
      </c>
      <c r="C12" s="35">
        <v>4375</v>
      </c>
      <c r="D12" s="36"/>
      <c r="E12" s="35">
        <f t="shared" ref="E12" si="8">C12-G12</f>
        <v>3475</v>
      </c>
      <c r="F12" s="36">
        <f t="shared" ref="F12" si="9">D12-H12</f>
        <v>0</v>
      </c>
      <c r="G12" s="37">
        <v>900</v>
      </c>
      <c r="H12" s="38"/>
      <c r="I12" s="39">
        <f t="shared" si="6"/>
        <v>0.20571428571428571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62</v>
      </c>
      <c r="B13" s="72" t="s">
        <v>63</v>
      </c>
      <c r="C13" s="47"/>
      <c r="D13" s="48"/>
      <c r="E13" s="47"/>
      <c r="F13" s="48"/>
      <c r="G13" s="47"/>
      <c r="H13" s="42"/>
      <c r="I13" s="47"/>
      <c r="J13" s="42"/>
      <c r="K13" s="50">
        <v>2320</v>
      </c>
      <c r="L13" s="51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74" t="s">
        <v>19</v>
      </c>
      <c r="B14" s="72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2500</v>
      </c>
      <c r="N14" s="51"/>
      <c r="O14" s="45"/>
      <c r="P14" s="46"/>
      <c r="Q14" s="62"/>
      <c r="R14" s="67"/>
    </row>
    <row r="15" spans="1:18" ht="20.100000000000001" customHeight="1" x14ac:dyDescent="0.25">
      <c r="A15" s="74" t="s">
        <v>20</v>
      </c>
      <c r="B15" s="72" t="s">
        <v>55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2900</v>
      </c>
      <c r="N15" s="51"/>
      <c r="O15" s="45"/>
      <c r="P15" s="46"/>
      <c r="Q15" s="62"/>
      <c r="R15" s="67"/>
    </row>
    <row r="16" spans="1:18" ht="20.100000000000001" customHeight="1" x14ac:dyDescent="0.25">
      <c r="A16" s="74" t="s">
        <v>21</v>
      </c>
      <c r="B16" s="72" t="s">
        <v>56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50">
        <v>800</v>
      </c>
      <c r="N16" s="51"/>
      <c r="O16" s="45"/>
      <c r="P16" s="46"/>
      <c r="Q16" s="62"/>
      <c r="R16" s="67"/>
    </row>
    <row r="17" spans="1:21" ht="20.100000000000001" customHeight="1" x14ac:dyDescent="0.25">
      <c r="A17" s="74" t="s">
        <v>22</v>
      </c>
      <c r="B17" s="72" t="s">
        <v>57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900</v>
      </c>
      <c r="N17" s="51"/>
      <c r="O17" s="45"/>
      <c r="P17" s="46"/>
      <c r="Q17" s="62"/>
      <c r="R17" s="67"/>
    </row>
    <row r="18" spans="1:21" ht="20.100000000000001" customHeight="1" x14ac:dyDescent="0.25">
      <c r="A18" s="74" t="s">
        <v>23</v>
      </c>
      <c r="B18" s="72" t="s">
        <v>58</v>
      </c>
      <c r="C18" s="52"/>
      <c r="D18" s="48"/>
      <c r="E18" s="47"/>
      <c r="F18" s="48"/>
      <c r="G18" s="41"/>
      <c r="H18" s="42"/>
      <c r="I18" s="49"/>
      <c r="J18" s="42"/>
      <c r="K18" s="41"/>
      <c r="L18" s="42"/>
      <c r="M18" s="41"/>
      <c r="N18" s="42"/>
      <c r="O18" s="50">
        <v>500</v>
      </c>
      <c r="P18" s="51"/>
      <c r="Q18" s="62"/>
      <c r="R18" s="67"/>
    </row>
    <row r="19" spans="1:21" ht="20.100000000000001" customHeight="1" x14ac:dyDescent="0.25">
      <c r="A19" s="74" t="s">
        <v>52</v>
      </c>
      <c r="B19" s="72" t="s">
        <v>59</v>
      </c>
      <c r="C19" s="52"/>
      <c r="D19" s="48"/>
      <c r="E19" s="47"/>
      <c r="F19" s="48"/>
      <c r="G19" s="41"/>
      <c r="H19" s="42"/>
      <c r="I19" s="49"/>
      <c r="J19" s="42"/>
      <c r="K19" s="41"/>
      <c r="L19" s="42"/>
      <c r="M19" s="41"/>
      <c r="N19" s="42"/>
      <c r="O19" s="50">
        <v>400</v>
      </c>
      <c r="P19" s="51"/>
      <c r="Q19" s="62"/>
      <c r="R19" s="67"/>
    </row>
    <row r="20" spans="1:21" ht="20.100000000000001" customHeight="1" x14ac:dyDescent="0.25">
      <c r="A20" s="74" t="s">
        <v>53</v>
      </c>
      <c r="B20" s="72" t="s">
        <v>61</v>
      </c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1"/>
      <c r="N20" s="42"/>
      <c r="O20" s="50"/>
      <c r="P20" s="51"/>
      <c r="Q20" s="62"/>
      <c r="R20" s="67"/>
    </row>
    <row r="21" spans="1:21" ht="20.100000000000001" customHeight="1" thickBot="1" x14ac:dyDescent="0.3">
      <c r="A21" s="74" t="s">
        <v>54</v>
      </c>
      <c r="B21" s="72" t="s">
        <v>60</v>
      </c>
      <c r="C21" s="52"/>
      <c r="D21" s="48"/>
      <c r="E21" s="47"/>
      <c r="F21" s="48"/>
      <c r="G21" s="41"/>
      <c r="H21" s="42"/>
      <c r="I21" s="49"/>
      <c r="J21" s="42"/>
      <c r="K21" s="41"/>
      <c r="L21" s="42"/>
      <c r="M21" s="41"/>
      <c r="N21" s="42"/>
      <c r="O21" s="50"/>
      <c r="P21" s="51"/>
      <c r="Q21" s="62"/>
      <c r="R21" s="67"/>
    </row>
    <row r="22" spans="1:21" ht="20.100000000000001" customHeight="1" thickBot="1" x14ac:dyDescent="0.3">
      <c r="A22" s="117" t="s">
        <v>24</v>
      </c>
      <c r="B22" s="118"/>
      <c r="C22" s="75">
        <f t="shared" ref="C22:H22" si="10">SUM(C6:C21)</f>
        <v>51975</v>
      </c>
      <c r="D22" s="76">
        <f t="shared" si="10"/>
        <v>0</v>
      </c>
      <c r="E22" s="75">
        <f t="shared" si="10"/>
        <v>43025</v>
      </c>
      <c r="F22" s="76">
        <f t="shared" si="10"/>
        <v>0</v>
      </c>
      <c r="G22" s="77">
        <f t="shared" si="10"/>
        <v>8950</v>
      </c>
      <c r="H22" s="78">
        <f t="shared" si="10"/>
        <v>0</v>
      </c>
      <c r="I22" s="79"/>
      <c r="J22" s="80"/>
      <c r="K22" s="77">
        <f t="shared" ref="K22:P22" si="11">SUM(K6:K21)</f>
        <v>2320</v>
      </c>
      <c r="L22" s="78">
        <f t="shared" si="11"/>
        <v>0</v>
      </c>
      <c r="M22" s="116">
        <f t="shared" si="11"/>
        <v>7100</v>
      </c>
      <c r="N22" s="81">
        <f t="shared" si="11"/>
        <v>0</v>
      </c>
      <c r="O22" s="82">
        <f t="shared" si="11"/>
        <v>900</v>
      </c>
      <c r="P22" s="83">
        <f t="shared" si="11"/>
        <v>0</v>
      </c>
      <c r="Q22" s="53"/>
      <c r="R22" s="67"/>
    </row>
    <row r="23" spans="1:21" ht="20.100000000000001" customHeight="1" thickBot="1" x14ac:dyDescent="0.3">
      <c r="A23" s="64"/>
      <c r="B23" s="54"/>
      <c r="C23" s="54"/>
      <c r="D23" s="54"/>
      <c r="E23" s="54"/>
      <c r="F23" s="65"/>
      <c r="G23" s="65"/>
      <c r="H23" s="70"/>
      <c r="I23" s="70"/>
      <c r="J23" s="65"/>
      <c r="K23" s="65"/>
      <c r="L23" s="66"/>
      <c r="M23" s="66"/>
      <c r="N23" s="66"/>
      <c r="O23" s="66"/>
      <c r="P23" s="53"/>
      <c r="Q23" s="67"/>
    </row>
    <row r="24" spans="1:21" ht="20.100000000000001" customHeight="1" thickBot="1" x14ac:dyDescent="0.3">
      <c r="A24" s="97" t="s">
        <v>25</v>
      </c>
      <c r="B24" s="84"/>
      <c r="C24" s="84"/>
      <c r="D24" s="84"/>
      <c r="F24" s="210" t="s">
        <v>26</v>
      </c>
      <c r="G24" s="211"/>
      <c r="H24" s="184" t="s">
        <v>27</v>
      </c>
      <c r="I24" s="185"/>
      <c r="J24" s="186"/>
      <c r="L24" s="96" t="s">
        <v>28</v>
      </c>
      <c r="M24" s="85"/>
      <c r="N24" s="85"/>
      <c r="O24" s="85"/>
      <c r="P24" s="85"/>
      <c r="R24" s="1" t="b">
        <f>T24=U24</f>
        <v>1</v>
      </c>
      <c r="T24" s="1" t="b">
        <f>C28&lt;0</f>
        <v>0</v>
      </c>
      <c r="U24" s="1" t="b">
        <f>D28&lt;0</f>
        <v>0</v>
      </c>
    </row>
    <row r="25" spans="1:21" ht="18.75" customHeight="1" thickBot="1" x14ac:dyDescent="0.3">
      <c r="A25" s="202" t="s">
        <v>24</v>
      </c>
      <c r="B25" s="203"/>
      <c r="C25" s="87" t="s">
        <v>11</v>
      </c>
      <c r="D25" s="88" t="s">
        <v>12</v>
      </c>
      <c r="F25" s="212"/>
      <c r="G25" s="213"/>
      <c r="H25" s="187"/>
      <c r="I25" s="188"/>
      <c r="J25" s="189"/>
      <c r="L25" s="181" t="s">
        <v>29</v>
      </c>
      <c r="M25" s="181"/>
      <c r="N25" s="181"/>
      <c r="O25" s="181"/>
      <c r="P25" s="99">
        <f>IF(R24=TRUE, 1, 0)</f>
        <v>1</v>
      </c>
    </row>
    <row r="26" spans="1:21" ht="18.75" customHeight="1" x14ac:dyDescent="0.25">
      <c r="A26" s="204" t="s">
        <v>30</v>
      </c>
      <c r="B26" s="205"/>
      <c r="C26" s="89">
        <f>G22+K22</f>
        <v>11270</v>
      </c>
      <c r="D26" s="90">
        <f>H22+L22</f>
        <v>0</v>
      </c>
      <c r="F26" s="133" t="s">
        <v>31</v>
      </c>
      <c r="G26" s="134"/>
      <c r="H26" s="193"/>
      <c r="I26" s="194"/>
      <c r="J26" s="195"/>
      <c r="L26" s="182"/>
      <c r="M26" s="182"/>
      <c r="N26" s="182"/>
      <c r="O26" s="182"/>
      <c r="P26" s="101"/>
      <c r="R26" s="1" t="e">
        <f>T26=U26</f>
        <v>#DIV/0!</v>
      </c>
      <c r="T26" s="1" t="e">
        <f>H29&lt;0</f>
        <v>#DIV/0!</v>
      </c>
      <c r="U26" s="1" t="b">
        <f>D28&lt;0</f>
        <v>0</v>
      </c>
    </row>
    <row r="27" spans="1:21" ht="18.75" customHeight="1" thickBot="1" x14ac:dyDescent="0.3">
      <c r="A27" s="206" t="s">
        <v>32</v>
      </c>
      <c r="B27" s="207"/>
      <c r="C27" s="93">
        <f>M22+O22</f>
        <v>8000</v>
      </c>
      <c r="D27" s="94">
        <f>N22+P22</f>
        <v>0</v>
      </c>
      <c r="F27" s="135" t="s">
        <v>33</v>
      </c>
      <c r="G27" s="136"/>
      <c r="H27" s="196"/>
      <c r="I27" s="197"/>
      <c r="J27" s="198"/>
      <c r="L27" s="183" t="s">
        <v>34</v>
      </c>
      <c r="M27" s="183"/>
      <c r="N27" s="183"/>
      <c r="O27" s="183"/>
      <c r="P27" s="100" t="e">
        <f>IF(R26=TRUE, 1, 0)</f>
        <v>#DIV/0!</v>
      </c>
    </row>
    <row r="28" spans="1:21" ht="18.75" customHeight="1" thickBot="1" x14ac:dyDescent="0.35">
      <c r="A28" s="208" t="s">
        <v>35</v>
      </c>
      <c r="B28" s="209"/>
      <c r="C28" s="91">
        <f>C26-C27</f>
        <v>3270</v>
      </c>
      <c r="D28" s="92">
        <f>D26-D27</f>
        <v>0</v>
      </c>
      <c r="F28" s="214" t="s">
        <v>36</v>
      </c>
      <c r="G28" s="215"/>
      <c r="H28" s="199"/>
      <c r="I28" s="200"/>
      <c r="J28" s="201"/>
      <c r="L28" s="182"/>
      <c r="M28" s="182"/>
      <c r="N28" s="182"/>
      <c r="O28" s="182"/>
      <c r="P28" s="101"/>
      <c r="R28" s="1" t="e">
        <f>AND(H29&gt;=-0.02, H29&lt;=0.02)</f>
        <v>#DIV/0!</v>
      </c>
    </row>
    <row r="29" spans="1:21" ht="16.5" customHeight="1" thickBot="1" x14ac:dyDescent="0.3">
      <c r="F29" s="149" t="s">
        <v>37</v>
      </c>
      <c r="G29" s="150"/>
      <c r="H29" s="190" t="e">
        <f>AVERAGE(H26:J28)</f>
        <v>#DIV/0!</v>
      </c>
      <c r="I29" s="191"/>
      <c r="J29" s="192"/>
      <c r="L29" s="179" t="s">
        <v>38</v>
      </c>
      <c r="M29" s="179"/>
      <c r="N29" s="179"/>
      <c r="O29" s="179"/>
      <c r="P29" s="95" t="e">
        <f>IF(R28=TRUE, 1, 0)</f>
        <v>#DIV/0!</v>
      </c>
    </row>
    <row r="30" spans="1:21" ht="13.6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179"/>
      <c r="M30" s="179"/>
      <c r="N30" s="179"/>
      <c r="O30" s="179"/>
      <c r="P30" s="98"/>
    </row>
    <row r="31" spans="1:21" ht="13.6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6"/>
      <c r="M31" s="56"/>
      <c r="N31" s="57"/>
      <c r="O31" s="57"/>
      <c r="P31" s="7"/>
      <c r="Q31" s="7"/>
    </row>
    <row r="32" spans="1:21" ht="13.5" customHeight="1" thickBot="1" x14ac:dyDescent="0.3">
      <c r="A32" s="3" t="s">
        <v>39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  <c r="O32" s="3"/>
    </row>
    <row r="33" spans="1:17" ht="20.100000000000001" customHeight="1" x14ac:dyDescent="0.25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68"/>
    </row>
    <row r="34" spans="1:17" ht="20.100000000000001" customHeight="1" x14ac:dyDescent="0.25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2"/>
      <c r="Q34" s="68"/>
    </row>
    <row r="35" spans="1:17" ht="20.100000000000001" customHeight="1" thickBot="1" x14ac:dyDescent="0.3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/>
    </row>
    <row r="36" spans="1:17" ht="20.10000000000000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13.8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7" ht="20.100000000000001" customHeight="1" thickBot="1" x14ac:dyDescent="0.3">
      <c r="A38" s="146" t="s">
        <v>40</v>
      </c>
      <c r="B38" s="147"/>
      <c r="C38" s="147"/>
      <c r="D38" s="147"/>
      <c r="E38" s="147"/>
      <c r="F38" s="148"/>
      <c r="G38" s="54"/>
      <c r="H38" s="54"/>
      <c r="I38" s="54"/>
      <c r="J38" s="54"/>
      <c r="K38" s="54"/>
      <c r="L38" s="54"/>
      <c r="M38" s="54"/>
      <c r="N38" s="54"/>
      <c r="O38" s="54"/>
      <c r="P38" s="53"/>
      <c r="Q38" s="55"/>
    </row>
    <row r="39" spans="1:17" ht="19.2" customHeight="1" thickBot="1" x14ac:dyDescent="0.3">
      <c r="A39" s="5" t="s">
        <v>9</v>
      </c>
      <c r="B39" s="172" t="s">
        <v>41</v>
      </c>
      <c r="C39" s="173"/>
      <c r="D39" s="127" t="s">
        <v>42</v>
      </c>
      <c r="E39" s="129"/>
      <c r="F39" s="129"/>
      <c r="G39" s="128"/>
      <c r="H39" s="127" t="s">
        <v>43</v>
      </c>
      <c r="I39" s="128"/>
      <c r="J39" s="129" t="s">
        <v>44</v>
      </c>
      <c r="K39" s="129"/>
      <c r="L39" s="130" t="s">
        <v>6</v>
      </c>
      <c r="M39" s="130"/>
      <c r="N39" s="123" t="s">
        <v>7</v>
      </c>
      <c r="O39" s="124"/>
      <c r="P39" s="59" t="s">
        <v>45</v>
      </c>
    </row>
    <row r="40" spans="1:17" ht="18.75" customHeight="1" thickBot="1" x14ac:dyDescent="0.3">
      <c r="A40" s="60" t="s">
        <v>46</v>
      </c>
      <c r="B40" s="170"/>
      <c r="C40" s="171"/>
      <c r="D40" s="162"/>
      <c r="E40" s="176"/>
      <c r="F40" s="176"/>
      <c r="G40" s="163"/>
      <c r="H40" s="162"/>
      <c r="I40" s="163"/>
      <c r="J40" s="164"/>
      <c r="K40" s="165"/>
      <c r="L40" s="121"/>
      <c r="M40" s="122"/>
      <c r="N40" s="125"/>
      <c r="O40" s="126"/>
      <c r="P40" s="58">
        <f t="shared" ref="P40:P48" si="12">L40-N40</f>
        <v>0</v>
      </c>
    </row>
    <row r="41" spans="1:17" ht="18.75" customHeight="1" thickBot="1" x14ac:dyDescent="0.3">
      <c r="A41" s="61" t="s">
        <v>46</v>
      </c>
      <c r="B41" s="169"/>
      <c r="C41" s="169"/>
      <c r="D41" s="131"/>
      <c r="E41" s="168"/>
      <c r="F41" s="168"/>
      <c r="G41" s="132"/>
      <c r="H41" s="131"/>
      <c r="I41" s="132"/>
      <c r="J41" s="119"/>
      <c r="K41" s="120"/>
      <c r="L41" s="121"/>
      <c r="M41" s="122"/>
      <c r="N41" s="125"/>
      <c r="O41" s="126"/>
      <c r="P41" s="58">
        <f t="shared" si="12"/>
        <v>0</v>
      </c>
    </row>
    <row r="42" spans="1:17" ht="19.2" customHeight="1" thickBot="1" x14ac:dyDescent="0.3">
      <c r="A42" s="61" t="s">
        <v>46</v>
      </c>
      <c r="B42" s="174"/>
      <c r="C42" s="175"/>
      <c r="D42" s="131"/>
      <c r="E42" s="168"/>
      <c r="F42" s="168"/>
      <c r="G42" s="132"/>
      <c r="H42" s="131"/>
      <c r="I42" s="132"/>
      <c r="J42" s="131"/>
      <c r="K42" s="161"/>
      <c r="L42" s="166"/>
      <c r="M42" s="167"/>
      <c r="N42" s="177"/>
      <c r="O42" s="178"/>
      <c r="P42" s="58">
        <f t="shared" si="12"/>
        <v>0</v>
      </c>
    </row>
    <row r="43" spans="1:17" ht="19.5" customHeight="1" thickBot="1" x14ac:dyDescent="0.3">
      <c r="A43" s="60" t="s">
        <v>46</v>
      </c>
      <c r="B43" s="216"/>
      <c r="C43" s="217"/>
      <c r="D43" s="174"/>
      <c r="E43" s="218"/>
      <c r="F43" s="218"/>
      <c r="G43" s="175"/>
      <c r="H43" s="174"/>
      <c r="I43" s="175"/>
      <c r="J43" s="174"/>
      <c r="K43" s="175"/>
      <c r="L43" s="166"/>
      <c r="M43" s="167"/>
      <c r="N43" s="177"/>
      <c r="O43" s="178"/>
      <c r="P43" s="58">
        <f t="shared" si="12"/>
        <v>0</v>
      </c>
    </row>
    <row r="44" spans="1:17" ht="19.5" customHeight="1" thickBot="1" x14ac:dyDescent="0.3">
      <c r="A44" s="61" t="s">
        <v>46</v>
      </c>
      <c r="B44" s="174"/>
      <c r="C44" s="175"/>
      <c r="D44" s="131"/>
      <c r="E44" s="168"/>
      <c r="F44" s="168"/>
      <c r="G44" s="132"/>
      <c r="H44" s="131"/>
      <c r="I44" s="132"/>
      <c r="J44" s="131"/>
      <c r="K44" s="132"/>
      <c r="L44" s="166"/>
      <c r="M44" s="167"/>
      <c r="N44" s="177"/>
      <c r="O44" s="178"/>
      <c r="P44" s="58">
        <f t="shared" si="12"/>
        <v>0</v>
      </c>
    </row>
    <row r="45" spans="1:17" ht="19.5" customHeight="1" thickBot="1" x14ac:dyDescent="0.3">
      <c r="A45" s="61" t="s">
        <v>46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32"/>
      <c r="L45" s="166"/>
      <c r="M45" s="167"/>
      <c r="N45" s="177"/>
      <c r="O45" s="178"/>
      <c r="P45" s="58">
        <f t="shared" si="12"/>
        <v>0</v>
      </c>
    </row>
    <row r="46" spans="1:17" ht="19.5" customHeight="1" thickBot="1" x14ac:dyDescent="0.3">
      <c r="A46" s="60" t="s">
        <v>46</v>
      </c>
      <c r="B46" s="216"/>
      <c r="C46" s="217"/>
      <c r="D46" s="174"/>
      <c r="E46" s="218"/>
      <c r="F46" s="218"/>
      <c r="G46" s="175"/>
      <c r="H46" s="174"/>
      <c r="I46" s="175"/>
      <c r="J46" s="174"/>
      <c r="K46" s="175"/>
      <c r="L46" s="166"/>
      <c r="M46" s="167"/>
      <c r="N46" s="177"/>
      <c r="O46" s="178"/>
      <c r="P46" s="58">
        <f t="shared" si="12"/>
        <v>0</v>
      </c>
    </row>
    <row r="47" spans="1:17" ht="19.5" customHeight="1" thickBot="1" x14ac:dyDescent="0.3">
      <c r="A47" s="61" t="s">
        <v>46</v>
      </c>
      <c r="B47" s="174"/>
      <c r="C47" s="175"/>
      <c r="D47" s="131"/>
      <c r="E47" s="168"/>
      <c r="F47" s="168"/>
      <c r="G47" s="132"/>
      <c r="H47" s="131"/>
      <c r="I47" s="132"/>
      <c r="J47" s="131"/>
      <c r="K47" s="132"/>
      <c r="L47" s="166"/>
      <c r="M47" s="167"/>
      <c r="N47" s="177"/>
      <c r="O47" s="178"/>
      <c r="P47" s="58">
        <f t="shared" si="12"/>
        <v>0</v>
      </c>
    </row>
    <row r="48" spans="1:17" ht="18.75" customHeight="1" x14ac:dyDescent="0.25">
      <c r="A48" s="61" t="s">
        <v>46</v>
      </c>
      <c r="B48" s="174"/>
      <c r="C48" s="175"/>
      <c r="D48" s="131"/>
      <c r="E48" s="168"/>
      <c r="F48" s="168"/>
      <c r="G48" s="132"/>
      <c r="H48" s="131"/>
      <c r="I48" s="132"/>
      <c r="J48" s="131"/>
      <c r="K48" s="132"/>
      <c r="L48" s="166"/>
      <c r="M48" s="167"/>
      <c r="N48" s="177"/>
      <c r="O48" s="178"/>
      <c r="P48" s="58">
        <f t="shared" si="12"/>
        <v>0</v>
      </c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</sheetData>
  <mergeCells count="88"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2:O42"/>
    <mergeCell ref="L29:O30"/>
    <mergeCell ref="A2:P2"/>
    <mergeCell ref="L25:O26"/>
    <mergeCell ref="L27:O28"/>
    <mergeCell ref="H24:J25"/>
    <mergeCell ref="H29:J29"/>
    <mergeCell ref="H26:J26"/>
    <mergeCell ref="H27:J27"/>
    <mergeCell ref="H28:J28"/>
    <mergeCell ref="A25:B25"/>
    <mergeCell ref="A26:B26"/>
    <mergeCell ref="A27:B27"/>
    <mergeCell ref="A28:B28"/>
    <mergeCell ref="F24:G25"/>
    <mergeCell ref="F28:G28"/>
    <mergeCell ref="D42:G42"/>
    <mergeCell ref="B41:C41"/>
    <mergeCell ref="B40:C40"/>
    <mergeCell ref="B39:C39"/>
    <mergeCell ref="B42:C42"/>
    <mergeCell ref="D39:G39"/>
    <mergeCell ref="D40:G40"/>
    <mergeCell ref="D41:G41"/>
    <mergeCell ref="H42:I42"/>
    <mergeCell ref="J42:K42"/>
    <mergeCell ref="L40:M40"/>
    <mergeCell ref="H40:I40"/>
    <mergeCell ref="J40:K40"/>
    <mergeCell ref="L42:M42"/>
    <mergeCell ref="I4:J4"/>
    <mergeCell ref="C4:D4"/>
    <mergeCell ref="O4:P4"/>
    <mergeCell ref="K4:L4"/>
    <mergeCell ref="G4:H4"/>
    <mergeCell ref="E4:F4"/>
    <mergeCell ref="M4:N4"/>
    <mergeCell ref="A22:B22"/>
    <mergeCell ref="J41:K41"/>
    <mergeCell ref="L41:M41"/>
    <mergeCell ref="N39:O39"/>
    <mergeCell ref="N40:O40"/>
    <mergeCell ref="N41:O41"/>
    <mergeCell ref="H39:I39"/>
    <mergeCell ref="J39:K39"/>
    <mergeCell ref="L39:M39"/>
    <mergeCell ref="H41:I41"/>
    <mergeCell ref="F26:G26"/>
    <mergeCell ref="F27:G27"/>
    <mergeCell ref="A33:P35"/>
    <mergeCell ref="A38:F38"/>
    <mergeCell ref="F29:G29"/>
  </mergeCells>
  <phoneticPr fontId="19" type="noConversion"/>
  <conditionalFormatting sqref="P24">
    <cfRule type="expression" priority="11">
      <formula>$R$24:$R$28=TRUE</formula>
    </cfRule>
  </conditionalFormatting>
  <conditionalFormatting sqref="P25 P27 P2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4:R28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R24:R28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2025-10-14T14:25:43Z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