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449 Tuscan Village (Salem, NH)/2 PROJECT DOCUMENTS/"/>
    </mc:Choice>
  </mc:AlternateContent>
  <xr:revisionPtr revIDLastSave="23" documentId="13_ncr:1_{EB8C3A1E-E5DA-4C21-88D5-0193A5B56878}" xr6:coauthVersionLast="47" xr6:coauthVersionMax="47" xr10:uidLastSave="{5AB1B249-3889-4C66-80B7-DC5FCC00E9EA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D22" i="1"/>
  <c r="C23" i="1"/>
  <c r="C22" i="1"/>
  <c r="C24" i="1" l="1"/>
  <c r="I8" i="1"/>
  <c r="J8" i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<sst xmlns="http://schemas.openxmlformats.org/spreadsheetml/2006/main" count="78" uniqueCount="48">
  <si>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</si>
  <si>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</si>
  <si>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</si>
  <si>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</si>
  <si>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</si>
  <si>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</si>
  <si>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</si>
  <si>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</si>
  <si>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</si>
  <si>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</si>
  <si>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</si>
  <si>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</si>
  <si>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</si>
  <si>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</si>
  <si>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</si>
  <si>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</si>
  <si>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</si>
  <si>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</si>
  <si>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</si>
  <si>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</si>
  <si>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</si>
  <si>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</si>
  <si>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</si>
  <si>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</si>
  <si>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</si>
  <si>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</si>
  <si>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</si>
  <si>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</si>
  <si>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</si>
  <si>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</si>
  <si>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</si>
  <si>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</si>
  <si>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</si>
  <si>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</si>
  <si>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</si>
  <si>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</si>
  <si>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</si>
  <si>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</si>
  <si>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</si>
  <si>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</si>
  <si>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</si>
  <si>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</si>
  <si>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ESP-1</t>
  </si>
  <si>
    <t>DINING</t>
  </si>
  <si>
    <t>KITCHEN</t>
  </si>
  <si>
    <t>OFFICE</t>
  </si>
  <si>
    <t xml:space="preserve">HOODS 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</si>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</sst>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D24" sqref="D2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4" t="s">
        <v>32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5" t="s">
        <v>0</v>
      </c>
      <c r="D4" s="166"/>
      <c r="E4" s="158" t="s">
        <v>1</v>
      </c>
      <c r="F4" s="157"/>
      <c r="G4" s="171" t="s">
        <v>2</v>
      </c>
      <c r="H4" s="172"/>
      <c r="I4" s="163" t="s">
        <v>26</v>
      </c>
      <c r="J4" s="164"/>
      <c r="K4" s="169" t="s">
        <v>3</v>
      </c>
      <c r="L4" s="170"/>
      <c r="M4" s="167" t="s">
        <v>4</v>
      </c>
      <c r="N4" s="168"/>
      <c r="O4" s="167" t="s">
        <v>37</v>
      </c>
      <c r="P4" s="168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24</v>
      </c>
      <c r="B6" s="70" t="s">
        <v>43</v>
      </c>
      <c r="C6" s="23">
        <v>3300</v>
      </c>
      <c r="D6" s="24"/>
      <c r="E6" s="23">
        <f t="shared" ref="E6:F7" si="0">C6-G6</f>
        <v>2570</v>
      </c>
      <c r="F6" s="24">
        <f t="shared" si="0"/>
        <v>0</v>
      </c>
      <c r="G6" s="25">
        <v>730</v>
      </c>
      <c r="H6" s="26"/>
      <c r="I6" s="27">
        <f>G6/C6</f>
        <v>0.22121212121212122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25</v>
      </c>
      <c r="B7" s="71" t="s">
        <v>44</v>
      </c>
      <c r="C7" s="35">
        <v>4500</v>
      </c>
      <c r="D7" s="36"/>
      <c r="E7" s="35">
        <f t="shared" si="0"/>
        <v>2000</v>
      </c>
      <c r="F7" s="36">
        <f t="shared" si="0"/>
        <v>0</v>
      </c>
      <c r="G7" s="37">
        <v>2500</v>
      </c>
      <c r="H7" s="38"/>
      <c r="I7" s="39">
        <f t="shared" ref="I7:J7" si="1">G7/C7</f>
        <v>0.55555555555555558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41</v>
      </c>
      <c r="B8" s="71" t="s">
        <v>45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42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2538</v>
      </c>
      <c r="N9" s="51"/>
      <c r="O9" s="45"/>
      <c r="P9" s="46"/>
      <c r="Q9" s="61"/>
      <c r="R9" s="66"/>
    </row>
    <row r="10" spans="1:21" ht="20.100000000000001" customHeight="1" thickBot="1" x14ac:dyDescent="0.25">
      <c r="A10" s="101" t="s">
        <v>10</v>
      </c>
      <c r="B10" s="102" t="s">
        <v>47</v>
      </c>
      <c r="C10" s="105"/>
      <c r="D10" s="106"/>
      <c r="E10" s="105"/>
      <c r="F10" s="106"/>
      <c r="G10" s="103"/>
      <c r="H10" s="104"/>
      <c r="I10" s="107"/>
      <c r="J10" s="104"/>
      <c r="K10" s="103"/>
      <c r="L10" s="104"/>
      <c r="M10" s="103"/>
      <c r="N10" s="104"/>
      <c r="O10" s="108">
        <v>300</v>
      </c>
      <c r="P10" s="109"/>
      <c r="Q10" s="61"/>
      <c r="R10" s="66"/>
    </row>
    <row r="11" spans="1:21" ht="20.100000000000001" customHeight="1" thickBot="1" x14ac:dyDescent="0.25">
      <c r="A11" s="129" t="s">
        <v>27</v>
      </c>
      <c r="B11" s="130"/>
      <c r="C11" s="74">
        <f>SUM(C6:C10)</f>
        <v>7800</v>
      </c>
      <c r="D11" s="75">
        <f>SUM(D6:D10)</f>
        <v>0</v>
      </c>
      <c r="E11" s="74">
        <f>SUM(E6:E10)</f>
        <v>4570</v>
      </c>
      <c r="F11" s="75">
        <f>SUM(F6:F10)</f>
        <v>0</v>
      </c>
      <c r="G11" s="76">
        <f>SUM(G6:G10)</f>
        <v>3270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10">
        <f>SUM(M6:M10)</f>
        <v>2538</v>
      </c>
      <c r="N11" s="80">
        <f>SUM(N6:N10)</f>
        <v>0</v>
      </c>
      <c r="O11" s="81">
        <f>SUM(O6:O10)</f>
        <v>300</v>
      </c>
      <c r="P11" s="82">
        <f>SUM(P6:P10)</f>
        <v>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28</v>
      </c>
      <c r="B13" s="83"/>
      <c r="C13" s="83"/>
      <c r="D13" s="83"/>
      <c r="F13" s="222" t="s">
        <v>11</v>
      </c>
      <c r="G13" s="223"/>
      <c r="H13" s="198" t="s">
        <v>31</v>
      </c>
      <c r="I13" s="199"/>
      <c r="J13" s="200"/>
      <c r="L13" s="95" t="s">
        <v>33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51" t="s">
        <v>27</v>
      </c>
      <c r="B14" s="152"/>
      <c r="C14" s="86" t="s">
        <v>7</v>
      </c>
      <c r="D14" s="87" t="s">
        <v>8</v>
      </c>
      <c r="F14" s="224"/>
      <c r="G14" s="225"/>
      <c r="H14" s="201"/>
      <c r="I14" s="202"/>
      <c r="J14" s="203"/>
      <c r="L14" s="195" t="s">
        <v>36</v>
      </c>
      <c r="M14" s="195"/>
      <c r="N14" s="195"/>
      <c r="O14" s="195"/>
      <c r="P14" s="98">
        <f>IF(R13=TRUE, 1, 0)</f>
        <v>1</v>
      </c>
    </row>
    <row r="15" spans="1:21" ht="18.75" customHeight="1" x14ac:dyDescent="0.2">
      <c r="A15" s="216" t="s">
        <v>30</v>
      </c>
      <c r="B15" s="217"/>
      <c r="C15" s="88">
        <f>G11+K11</f>
        <v>3270</v>
      </c>
      <c r="D15" s="89">
        <f>H11+L11</f>
        <v>0</v>
      </c>
      <c r="F15" s="133" t="s">
        <v>12</v>
      </c>
      <c r="G15" s="134"/>
      <c r="H15" s="207"/>
      <c r="I15" s="208"/>
      <c r="J15" s="209"/>
      <c r="L15" s="196"/>
      <c r="M15" s="196"/>
      <c r="N15" s="196"/>
      <c r="O15" s="196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218" t="s">
        <v>29</v>
      </c>
      <c r="B16" s="219"/>
      <c r="C16" s="92">
        <f>M11+O11</f>
        <v>2838</v>
      </c>
      <c r="D16" s="93">
        <f>N11+P11</f>
        <v>0</v>
      </c>
      <c r="F16" s="135" t="s">
        <v>13</v>
      </c>
      <c r="G16" s="136"/>
      <c r="H16" s="210"/>
      <c r="I16" s="211"/>
      <c r="J16" s="212"/>
      <c r="L16" s="197" t="s">
        <v>34</v>
      </c>
      <c r="M16" s="197"/>
      <c r="N16" s="197"/>
      <c r="O16" s="197"/>
      <c r="P16" s="99" t="e">
        <f>IF(R15=TRUE, 1, 0)</f>
        <v>#DIV/0!</v>
      </c>
    </row>
    <row r="17" spans="1:18" ht="18.75" customHeight="1" thickBot="1" x14ac:dyDescent="0.3">
      <c r="A17" s="220" t="s">
        <v>16</v>
      </c>
      <c r="B17" s="221"/>
      <c r="C17" s="90">
        <f>C15-C16</f>
        <v>432</v>
      </c>
      <c r="D17" s="91">
        <f>D15-D16</f>
        <v>0</v>
      </c>
      <c r="F17" s="226" t="s">
        <v>14</v>
      </c>
      <c r="G17" s="227"/>
      <c r="H17" s="213"/>
      <c r="I17" s="214"/>
      <c r="J17" s="215"/>
      <c r="L17" s="196"/>
      <c r="M17" s="196"/>
      <c r="N17" s="196"/>
      <c r="O17" s="196"/>
      <c r="P17" s="100"/>
      <c r="R17" s="1" t="e">
        <f>AND(H18&gt;=-0.02, H18&lt;=0.02)</f>
        <v>#DIV/0!</v>
      </c>
    </row>
    <row r="18" spans="1:18" ht="16.5" customHeight="1" thickBot="1" x14ac:dyDescent="0.25">
      <c r="F18" s="149" t="s">
        <v>15</v>
      </c>
      <c r="G18" s="150"/>
      <c r="H18" s="204" t="e">
        <f>AVERAGE(H15:J17)</f>
        <v>#DIV/0!</v>
      </c>
      <c r="I18" s="205"/>
      <c r="J18" s="206"/>
      <c r="L18" s="193" t="s">
        <v>35</v>
      </c>
      <c r="M18" s="193"/>
      <c r="N18" s="193"/>
      <c r="O18" s="193"/>
      <c r="P18" s="94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93"/>
      <c r="M19" s="193"/>
      <c r="N19" s="193"/>
      <c r="O19" s="193"/>
      <c r="P19" s="97"/>
    </row>
    <row r="20" spans="1:18" ht="31.9" customHeight="1" thickBot="1" x14ac:dyDescent="0.25">
      <c r="A20" s="96" t="s">
        <v>38</v>
      </c>
      <c r="B20" s="83"/>
      <c r="C20" s="83"/>
      <c r="D20" s="83"/>
      <c r="E20" s="52"/>
      <c r="F20" s="52"/>
      <c r="G20" s="52"/>
      <c r="H20" s="52"/>
      <c r="I20" s="52"/>
      <c r="J20" s="52"/>
      <c r="K20" s="52"/>
      <c r="L20" s="111"/>
      <c r="M20" s="111"/>
      <c r="N20" s="111"/>
      <c r="O20" s="111"/>
      <c r="P20" s="97"/>
    </row>
    <row r="21" spans="1:18" ht="31.9" customHeight="1" thickBot="1" x14ac:dyDescent="0.25">
      <c r="A21" s="151" t="s">
        <v>27</v>
      </c>
      <c r="B21" s="152"/>
      <c r="C21" s="86" t="s">
        <v>7</v>
      </c>
      <c r="D21" s="87" t="s">
        <v>8</v>
      </c>
      <c r="E21" s="52"/>
      <c r="F21" s="52"/>
      <c r="G21" s="52"/>
      <c r="H21" s="52"/>
      <c r="I21" s="52"/>
      <c r="J21" s="52"/>
      <c r="K21" s="52"/>
      <c r="L21" s="111"/>
      <c r="M21" s="111"/>
      <c r="N21" s="111"/>
      <c r="O21" s="111"/>
      <c r="P21" s="97"/>
    </row>
    <row r="22" spans="1:18" ht="16.899999999999999" customHeight="1" x14ac:dyDescent="0.2">
      <c r="A22" s="123" t="s">
        <v>39</v>
      </c>
      <c r="B22" s="124"/>
      <c r="C22" s="88">
        <f>G7+G8</f>
        <v>2540</v>
      </c>
      <c r="D22" s="89">
        <f>H7+H8</f>
        <v>0</v>
      </c>
      <c r="E22" s="52"/>
      <c r="F22" s="52"/>
      <c r="G22" s="52"/>
      <c r="H22" s="52"/>
      <c r="I22" s="52"/>
      <c r="J22" s="52"/>
      <c r="K22" s="52"/>
      <c r="L22" s="111"/>
      <c r="M22" s="111"/>
      <c r="N22" s="111"/>
      <c r="O22" s="111"/>
      <c r="P22" s="97"/>
    </row>
    <row r="23" spans="1:18" ht="18.600000000000001" customHeight="1" thickBot="1" x14ac:dyDescent="0.25">
      <c r="A23" s="125" t="s">
        <v>40</v>
      </c>
      <c r="B23" s="126"/>
      <c r="C23" s="92">
        <f>M9</f>
        <v>2538</v>
      </c>
      <c r="D23" s="93">
        <f>N9</f>
        <v>0</v>
      </c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18" ht="18.600000000000001" customHeight="1" thickBot="1" x14ac:dyDescent="0.3">
      <c r="A24" s="127" t="s">
        <v>16</v>
      </c>
      <c r="B24" s="128"/>
      <c r="C24" s="118">
        <f>C22-C23</f>
        <v>2</v>
      </c>
      <c r="D24" s="119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7" customFormat="1" ht="33" customHeight="1" x14ac:dyDescent="0.25">
      <c r="A25" s="112"/>
      <c r="B25" s="113"/>
      <c r="C25" s="114"/>
      <c r="D25" s="114"/>
      <c r="E25" s="115"/>
      <c r="F25" s="115"/>
      <c r="G25" s="115"/>
      <c r="H25" s="115"/>
      <c r="I25" s="115"/>
      <c r="J25" s="115"/>
      <c r="K25" s="115"/>
      <c r="L25" s="116"/>
      <c r="M25" s="116"/>
      <c r="N25" s="115"/>
      <c r="O25" s="115"/>
    </row>
    <row r="26" spans="1:18" ht="13.15" customHeight="1" thickBot="1" x14ac:dyDescent="0.3">
      <c r="A26" s="120"/>
      <c r="B26" s="121"/>
      <c r="C26" s="122"/>
      <c r="D26" s="122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67"/>
    </row>
    <row r="28" spans="1:18" ht="20.100000000000001" customHeight="1" x14ac:dyDescent="0.2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Q28" s="67"/>
    </row>
    <row r="29" spans="1:18" ht="20.100000000000001" customHeight="1" thickBot="1" x14ac:dyDescent="0.2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5"/>
    </row>
    <row r="30" spans="1:18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25">
      <c r="A32" s="146" t="s">
        <v>17</v>
      </c>
      <c r="B32" s="147"/>
      <c r="C32" s="147"/>
      <c r="D32" s="147"/>
      <c r="E32" s="147"/>
      <c r="F32" s="14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86" t="s">
        <v>22</v>
      </c>
      <c r="C33" s="187"/>
      <c r="D33" s="157" t="s">
        <v>21</v>
      </c>
      <c r="E33" s="159"/>
      <c r="F33" s="159"/>
      <c r="G33" s="158"/>
      <c r="H33" s="157" t="s">
        <v>18</v>
      </c>
      <c r="I33" s="158"/>
      <c r="J33" s="159" t="s">
        <v>19</v>
      </c>
      <c r="K33" s="159"/>
      <c r="L33" s="160" t="s">
        <v>3</v>
      </c>
      <c r="M33" s="160"/>
      <c r="N33" s="153" t="s">
        <v>4</v>
      </c>
      <c r="O33" s="154"/>
      <c r="P33" s="58" t="s">
        <v>20</v>
      </c>
    </row>
    <row r="34" spans="1:16" ht="18.75" customHeight="1" thickBot="1" x14ac:dyDescent="0.25">
      <c r="A34" s="59" t="s">
        <v>23</v>
      </c>
      <c r="B34" s="184"/>
      <c r="C34" s="185"/>
      <c r="D34" s="176"/>
      <c r="E34" s="190"/>
      <c r="F34" s="190"/>
      <c r="G34" s="177"/>
      <c r="H34" s="176"/>
      <c r="I34" s="177"/>
      <c r="J34" s="178"/>
      <c r="K34" s="179"/>
      <c r="L34" s="174"/>
      <c r="M34" s="175"/>
      <c r="N34" s="155"/>
      <c r="O34" s="156"/>
      <c r="P34" s="57">
        <f t="shared" ref="P34:P42" si="4">L34-N34</f>
        <v>0</v>
      </c>
    </row>
    <row r="35" spans="1:16" ht="18.75" customHeight="1" thickBot="1" x14ac:dyDescent="0.25">
      <c r="A35" s="60" t="s">
        <v>23</v>
      </c>
      <c r="B35" s="183"/>
      <c r="C35" s="183"/>
      <c r="D35" s="161"/>
      <c r="E35" s="182"/>
      <c r="F35" s="182"/>
      <c r="G35" s="162"/>
      <c r="H35" s="161"/>
      <c r="I35" s="162"/>
      <c r="J35" s="131"/>
      <c r="K35" s="132"/>
      <c r="L35" s="174"/>
      <c r="M35" s="175"/>
      <c r="N35" s="155"/>
      <c r="O35" s="156"/>
      <c r="P35" s="57">
        <f t="shared" si="4"/>
        <v>0</v>
      </c>
    </row>
    <row r="36" spans="1:16" ht="19.149999999999999" customHeight="1" thickBot="1" x14ac:dyDescent="0.25">
      <c r="A36" s="60" t="s">
        <v>23</v>
      </c>
      <c r="B36" s="188"/>
      <c r="C36" s="189"/>
      <c r="D36" s="161"/>
      <c r="E36" s="182"/>
      <c r="F36" s="182"/>
      <c r="G36" s="162"/>
      <c r="H36" s="161"/>
      <c r="I36" s="162"/>
      <c r="J36" s="161"/>
      <c r="K36" s="173"/>
      <c r="L36" s="180"/>
      <c r="M36" s="181"/>
      <c r="N36" s="191"/>
      <c r="O36" s="192"/>
      <c r="P36" s="57">
        <f t="shared" si="4"/>
        <v>0</v>
      </c>
    </row>
    <row r="37" spans="1:16" ht="19.5" customHeight="1" thickBot="1" x14ac:dyDescent="0.25">
      <c r="A37" s="59" t="s">
        <v>23</v>
      </c>
      <c r="B37" s="228"/>
      <c r="C37" s="229"/>
      <c r="D37" s="188"/>
      <c r="E37" s="230"/>
      <c r="F37" s="230"/>
      <c r="G37" s="189"/>
      <c r="H37" s="188"/>
      <c r="I37" s="189"/>
      <c r="J37" s="188"/>
      <c r="K37" s="189"/>
      <c r="L37" s="180"/>
      <c r="M37" s="181"/>
      <c r="N37" s="191"/>
      <c r="O37" s="192"/>
      <c r="P37" s="57">
        <f t="shared" si="4"/>
        <v>0</v>
      </c>
    </row>
    <row r="38" spans="1:16" ht="19.5" customHeight="1" thickBot="1" x14ac:dyDescent="0.25">
      <c r="A38" s="60" t="s">
        <v>23</v>
      </c>
      <c r="B38" s="188"/>
      <c r="C38" s="189"/>
      <c r="D38" s="161"/>
      <c r="E38" s="182"/>
      <c r="F38" s="182"/>
      <c r="G38" s="162"/>
      <c r="H38" s="161"/>
      <c r="I38" s="162"/>
      <c r="J38" s="161"/>
      <c r="K38" s="162"/>
      <c r="L38" s="180"/>
      <c r="M38" s="181"/>
      <c r="N38" s="191"/>
      <c r="O38" s="192"/>
      <c r="P38" s="57">
        <f t="shared" si="4"/>
        <v>0</v>
      </c>
    </row>
    <row r="39" spans="1:16" ht="19.5" customHeight="1" thickBot="1" x14ac:dyDescent="0.25">
      <c r="A39" s="60" t="s">
        <v>23</v>
      </c>
      <c r="B39" s="188"/>
      <c r="C39" s="189"/>
      <c r="D39" s="161"/>
      <c r="E39" s="182"/>
      <c r="F39" s="182"/>
      <c r="G39" s="162"/>
      <c r="H39" s="161"/>
      <c r="I39" s="162"/>
      <c r="J39" s="161"/>
      <c r="K39" s="162"/>
      <c r="L39" s="180"/>
      <c r="M39" s="181"/>
      <c r="N39" s="191"/>
      <c r="O39" s="192"/>
      <c r="P39" s="57">
        <f t="shared" si="4"/>
        <v>0</v>
      </c>
    </row>
    <row r="40" spans="1:16" ht="19.5" customHeight="1" thickBot="1" x14ac:dyDescent="0.25">
      <c r="A40" s="59" t="s">
        <v>23</v>
      </c>
      <c r="B40" s="228"/>
      <c r="C40" s="229"/>
      <c r="D40" s="188"/>
      <c r="E40" s="230"/>
      <c r="F40" s="230"/>
      <c r="G40" s="189"/>
      <c r="H40" s="188"/>
      <c r="I40" s="189"/>
      <c r="J40" s="188"/>
      <c r="K40" s="189"/>
      <c r="L40" s="180"/>
      <c r="M40" s="181"/>
      <c r="N40" s="191"/>
      <c r="O40" s="192"/>
      <c r="P40" s="57">
        <f t="shared" si="4"/>
        <v>0</v>
      </c>
    </row>
    <row r="41" spans="1:16" ht="19.5" customHeight="1" thickBot="1" x14ac:dyDescent="0.25">
      <c r="A41" s="60" t="s">
        <v>23</v>
      </c>
      <c r="B41" s="188"/>
      <c r="C41" s="189"/>
      <c r="D41" s="161"/>
      <c r="E41" s="182"/>
      <c r="F41" s="182"/>
      <c r="G41" s="162"/>
      <c r="H41" s="161"/>
      <c r="I41" s="162"/>
      <c r="J41" s="161"/>
      <c r="K41" s="162"/>
      <c r="L41" s="180"/>
      <c r="M41" s="181"/>
      <c r="N41" s="191"/>
      <c r="O41" s="192"/>
      <c r="P41" s="57">
        <f t="shared" si="4"/>
        <v>0</v>
      </c>
    </row>
    <row r="42" spans="1:16" ht="18.75" customHeight="1" x14ac:dyDescent="0.2">
      <c r="A42" s="60" t="s">
        <v>23</v>
      </c>
      <c r="B42" s="188"/>
      <c r="C42" s="189"/>
      <c r="D42" s="161"/>
      <c r="E42" s="182"/>
      <c r="F42" s="182"/>
      <c r="G42" s="162"/>
      <c r="H42" s="161"/>
      <c r="I42" s="162"/>
      <c r="J42" s="161"/>
      <c r="K42" s="162"/>
      <c r="L42" s="180"/>
      <c r="M42" s="181"/>
      <c r="N42" s="191"/>
      <c r="O42" s="192"/>
      <c r="P42" s="57">
        <f t="shared" si="4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270923-6CCC-4374-80E0-BE7990A24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2023-09-12T15:58:43Z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