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potle/CHIPOTLE 31-4180 EAST HARLEM, NY (NEW YORK)/2 PROJECT DOCUMENTS/"/>
    </mc:Choice>
  </mc:AlternateContent>
  <xr:revisionPtr revIDLastSave="0" documentId="8_{A3334299-F541-2344-9953-DEF277FE19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<sst xmlns="http://schemas.openxmlformats.org/spreadsheetml/2006/main" count="69" uniqueCount="50">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</sst>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70636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F15" sqref="F15:J17"/>
    </sheetView>
  </sheetViews>
  <sheetFormatPr defaultColWidth="9.16796875" defaultRowHeight="12.75" x14ac:dyDescent="0.15"/>
  <cols>
    <col min="1" max="1" width="10.515625" style="1" customWidth="1"/>
    <col min="2" max="2" width="13.617187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35">
        <v>4000</v>
      </c>
      <c r="D6" s="24">
        <v>4060</v>
      </c>
      <c r="E6" s="23">
        <f t="shared" ref="E6:F7" si="0">C6-G6</f>
        <v>3500</v>
      </c>
      <c r="F6" s="24">
        <f t="shared" si="0"/>
        <v>3483</v>
      </c>
      <c r="G6" s="25">
        <v>500</v>
      </c>
      <c r="H6" s="26">
        <v>577</v>
      </c>
      <c r="I6" s="27">
        <f>G6/C6</f>
        <v>0.125</v>
      </c>
      <c r="J6" s="28">
        <f>H6/D6</f>
        <v>0.14211822660098522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3400</v>
      </c>
      <c r="D7" s="36">
        <v>3516</v>
      </c>
      <c r="E7" s="35">
        <f t="shared" si="0"/>
        <v>2400</v>
      </c>
      <c r="F7" s="36">
        <f t="shared" si="0"/>
        <v>2605</v>
      </c>
      <c r="G7" s="37">
        <v>1000</v>
      </c>
      <c r="H7" s="38">
        <v>911</v>
      </c>
      <c r="I7" s="39">
        <f t="shared" ref="I7:J7" si="1">G7/C7</f>
        <v>0.29411764705882354</v>
      </c>
      <c r="J7" s="40">
        <f t="shared" si="1"/>
        <v>0.25910125142207052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2056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3000</v>
      </c>
      <c r="N9" s="51">
        <v>3162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141</v>
      </c>
      <c r="Q10" s="64"/>
      <c r="R10" s="69"/>
    </row>
    <row r="11" spans="1:21" ht="20.100000000000001" customHeight="1" thickBot="1" x14ac:dyDescent="0.2">
      <c r="A11" s="166" t="s">
        <v>31</v>
      </c>
      <c r="B11" s="167"/>
      <c r="C11" s="77">
        <f t="shared" ref="C11:H11" si="2">SUM(C6:C10)</f>
        <v>7400</v>
      </c>
      <c r="D11" s="78">
        <f t="shared" si="2"/>
        <v>7576</v>
      </c>
      <c r="E11" s="77">
        <f t="shared" si="2"/>
        <v>5900</v>
      </c>
      <c r="F11" s="78">
        <f t="shared" si="2"/>
        <v>6088</v>
      </c>
      <c r="G11" s="79">
        <f t="shared" si="2"/>
        <v>1500</v>
      </c>
      <c r="H11" s="80">
        <f t="shared" si="2"/>
        <v>1488</v>
      </c>
      <c r="I11" s="81"/>
      <c r="J11" s="82"/>
      <c r="K11" s="79">
        <f t="shared" ref="K11:P11" si="3">SUM(K6:K10)</f>
        <v>1950</v>
      </c>
      <c r="L11" s="80">
        <f t="shared" si="3"/>
        <v>2056</v>
      </c>
      <c r="M11" s="112">
        <f t="shared" si="3"/>
        <v>3000</v>
      </c>
      <c r="N11" s="83">
        <f t="shared" si="3"/>
        <v>3162</v>
      </c>
      <c r="O11" s="84">
        <f t="shared" si="3"/>
        <v>150</v>
      </c>
      <c r="P11" s="85">
        <f t="shared" si="3"/>
        <v>141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15">
      <c r="A15" s="146" t="s">
        <v>34</v>
      </c>
      <c r="B15" s="147"/>
      <c r="C15" s="99">
        <f>G11+K11</f>
        <v>3450</v>
      </c>
      <c r="D15" s="100">
        <f>H11+L11</f>
        <v>3544</v>
      </c>
      <c r="F15" s="173" t="s">
        <v>15</v>
      </c>
      <c r="G15" s="174"/>
      <c r="H15" s="135">
        <v>1.3299999999999999E-2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48" t="s">
        <v>33</v>
      </c>
      <c r="B16" s="149"/>
      <c r="C16" s="103">
        <f>M11+O11</f>
        <v>3150</v>
      </c>
      <c r="D16" s="104">
        <f>N11+P11</f>
        <v>3303</v>
      </c>
      <c r="F16" s="175" t="s">
        <v>16</v>
      </c>
      <c r="G16" s="176"/>
      <c r="H16" s="138">
        <v>1.0200000000000001E-2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2">
      <c r="A17" s="150" t="s">
        <v>20</v>
      </c>
      <c r="B17" s="151"/>
      <c r="C17" s="101">
        <f>C15-C16</f>
        <v>300</v>
      </c>
      <c r="D17" s="102">
        <f>D15-D16</f>
        <v>241</v>
      </c>
      <c r="F17" s="113" t="s">
        <v>17</v>
      </c>
      <c r="G17" s="114"/>
      <c r="H17" s="141">
        <v>6.7999999999999996E-3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2">
      <c r="F18" s="189" t="s">
        <v>18</v>
      </c>
      <c r="G18" s="190"/>
      <c r="H18" s="132">
        <f>AVERAGE(H15:J17)</f>
        <v>1.01E-2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1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1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57BEFB-DAFC-4792-8761-FCD9FABFB735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C7EAD7-F5EE-497C-BC8A-1F89F4B02D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C75FE0-5055-43B3-B347-2157B1BA9BF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2022-11-04T18:44:36Z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