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Sweetgreen/Sweetgreen Fayetteville, AR/2 DRAWINGS/"/>
    </mc:Choice>
  </mc:AlternateContent>
  <xr:revisionPtr revIDLastSave="114" documentId="13_ncr:1_{B888774D-3C83-41B9-8B1C-1CD895A9BF91}" xr6:coauthVersionLast="47" xr6:coauthVersionMax="47" xr10:uidLastSave="{42468C1E-7BC5-40A9-AC10-6608640FDEF7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F8" i="1"/>
  <c r="E8" i="1"/>
  <c r="E9" i="1"/>
  <c r="F9" i="1"/>
  <c r="I9" i="1"/>
  <c r="J9" i="1"/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4" i="1" l="1"/>
  <c r="R16" i="1"/>
  <c r="P20" i="1" s="1"/>
  <c r="D18" i="1" l="1"/>
  <c r="C18" i="1"/>
  <c r="D17" i="1"/>
  <c r="C17" i="1"/>
  <c r="C19" i="1" l="1"/>
  <c r="T12" i="1" s="1"/>
  <c r="D19" i="1"/>
  <c r="U14" i="1" s="1"/>
  <c r="R14" i="1" s="1"/>
  <c r="J7" i="1"/>
  <c r="J6" i="1"/>
  <c r="I7" i="1"/>
  <c r="I6" i="1"/>
  <c r="U12" i="1" l="1"/>
  <c r="R12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<sst xmlns="http://schemas.openxmlformats.org/spreadsheetml/2006/main" count="76" uniqueCount="48">
  <si>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</si>
  <si>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</si>
  <si>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</si>
  <si>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</si>
  <si>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</si>
  <si>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</si>
  <si>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</si>
  <si>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</si>
  <si>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</si>
  <si>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</si>
  <si>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</si>
  <si>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</si>
  <si>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</si>
  <si>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</si>
  <si>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</si>
  <si>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</si>
  <si>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</si>
  <si>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</si>
  <si>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</si>
  <si>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</si>
  <si>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</si>
  <si>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</si>
  <si>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</si>
  <si>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</si>
  <si>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</si>
  <si>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</si>
  <si>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</si>
  <si>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</si>
  <si>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</si>
  <si>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</si>
  <si>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</si>
  <si>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</si>
  <si>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</si>
  <si>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</si>
  <si>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</si>
  <si>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</si>
  <si>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EF-1</t>
  </si>
  <si>
    <t>AHU-1</t>
  </si>
  <si>
    <t>AHU-2</t>
  </si>
  <si>
    <t>AHU-4</t>
  </si>
  <si>
    <t>AHU-3</t>
  </si>
  <si>
    <t>DINING</t>
  </si>
  <si>
    <t>EF-2</t>
  </si>
  <si>
    <t>EF-3</t>
  </si>
  <si>
    <t xml:space="preserve">RESTROOM </t>
  </si>
  <si>
    <t xml:space="preserve">KITCHEN HD </t>
  </si>
  <si>
    <t xml:space="preserve">KITCHEN </t>
  </si>
  <si>
    <t xml:space="preserve">BOH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</si>
</sst>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436926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80" zoomScaleNormal="55" zoomScaleSheetLayoutView="80" workbookViewId="0">
      <selection activeCell="W1" sqref="W1"/>
    </sheetView>
  </sheetViews>
  <sheetFormatPr defaultColWidth="9.1796875" defaultRowHeight="12.5" x14ac:dyDescent="0.25"/>
  <cols>
    <col min="1" max="1" width="10.54296875" style="1" customWidth="1"/>
    <col min="2" max="2" width="18.81640625" style="1" customWidth="1"/>
    <col min="3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5" t="s">
        <v>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1</v>
      </c>
      <c r="C4" s="138" t="s">
        <v>2</v>
      </c>
      <c r="D4" s="139"/>
      <c r="E4" s="113" t="s">
        <v>3</v>
      </c>
      <c r="F4" s="112"/>
      <c r="G4" s="144" t="s">
        <v>4</v>
      </c>
      <c r="H4" s="145"/>
      <c r="I4" s="136" t="s">
        <v>5</v>
      </c>
      <c r="J4" s="137"/>
      <c r="K4" s="142" t="s">
        <v>6</v>
      </c>
      <c r="L4" s="143"/>
      <c r="M4" s="140" t="s">
        <v>7</v>
      </c>
      <c r="N4" s="141"/>
      <c r="O4" s="140" t="s">
        <v>8</v>
      </c>
      <c r="P4" s="141"/>
      <c r="Q4" s="7"/>
      <c r="R4" s="62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49999999999999" customHeight="1" x14ac:dyDescent="0.25">
      <c r="A6" s="72" t="s">
        <v>37</v>
      </c>
      <c r="B6" s="70" t="s">
        <v>41</v>
      </c>
      <c r="C6" s="23">
        <v>1500</v>
      </c>
      <c r="D6" s="24"/>
      <c r="E6" s="23">
        <f t="shared" ref="E6:F8" si="0">C6-G6</f>
        <v>1200</v>
      </c>
      <c r="F6" s="24">
        <f t="shared" si="0"/>
        <v>0</v>
      </c>
      <c r="G6" s="25">
        <v>300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38</v>
      </c>
      <c r="B7" s="71" t="s">
        <v>41</v>
      </c>
      <c r="C7" s="35">
        <v>1500</v>
      </c>
      <c r="D7" s="36"/>
      <c r="E7" s="35">
        <f t="shared" si="0"/>
        <v>1200</v>
      </c>
      <c r="F7" s="36">
        <f t="shared" si="0"/>
        <v>0</v>
      </c>
      <c r="G7" s="37">
        <v>300</v>
      </c>
      <c r="H7" s="38"/>
      <c r="I7" s="39">
        <f t="shared" ref="I7:J8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40</v>
      </c>
      <c r="B8" s="71" t="s">
        <v>46</v>
      </c>
      <c r="C8" s="35">
        <v>1500</v>
      </c>
      <c r="D8" s="36"/>
      <c r="E8" s="35">
        <f t="shared" si="0"/>
        <v>1250</v>
      </c>
      <c r="F8" s="36">
        <f t="shared" si="0"/>
        <v>0</v>
      </c>
      <c r="G8" s="37">
        <v>250</v>
      </c>
      <c r="H8" s="38"/>
      <c r="I8" s="39">
        <f t="shared" si="1"/>
        <v>0.16666666666666666</v>
      </c>
      <c r="J8" s="40" t="e">
        <f t="shared" si="1"/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39</v>
      </c>
      <c r="B9" s="71" t="s">
        <v>47</v>
      </c>
      <c r="C9" s="35">
        <v>1500</v>
      </c>
      <c r="D9" s="36"/>
      <c r="E9" s="35">
        <f t="shared" ref="E9" si="2">C9-G9</f>
        <v>1250</v>
      </c>
      <c r="F9" s="36">
        <f t="shared" ref="F9" si="3">D9-H9</f>
        <v>0</v>
      </c>
      <c r="G9" s="37">
        <v>250</v>
      </c>
      <c r="H9" s="38"/>
      <c r="I9" s="39">
        <f t="shared" ref="I9" si="4">G9/C9</f>
        <v>0.16666666666666666</v>
      </c>
      <c r="J9" s="40" t="e">
        <f t="shared" ref="J9" si="5">H9/D9</f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49999999999999" customHeight="1" x14ac:dyDescent="0.25">
      <c r="A10" s="73" t="s">
        <v>36</v>
      </c>
      <c r="B10" s="71" t="s">
        <v>44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0">
        <v>70</v>
      </c>
      <c r="P10" s="51"/>
      <c r="Q10" s="52"/>
      <c r="R10" s="66"/>
    </row>
    <row r="11" spans="1:21" ht="20.149999999999999" customHeight="1" x14ac:dyDescent="0.25">
      <c r="A11" s="73" t="s">
        <v>42</v>
      </c>
      <c r="B11" s="71" t="s">
        <v>44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0">
        <v>70</v>
      </c>
      <c r="P11" s="51"/>
      <c r="Q11" s="66"/>
    </row>
    <row r="12" spans="1:21" ht="20.149999999999999" customHeight="1" thickBot="1" x14ac:dyDescent="0.3">
      <c r="A12" s="73" t="s">
        <v>43</v>
      </c>
      <c r="B12" s="71" t="s">
        <v>45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930</v>
      </c>
      <c r="N12" s="51"/>
      <c r="O12" s="45"/>
      <c r="P12" s="46"/>
      <c r="R12" s="1" t="b">
        <f>T12=U12</f>
        <v>1</v>
      </c>
      <c r="T12" s="1" t="b">
        <f>C19&lt;0</f>
        <v>0</v>
      </c>
      <c r="U12" s="1" t="b">
        <f>D19&lt;0</f>
        <v>0</v>
      </c>
    </row>
    <row r="13" spans="1:21" ht="18.75" customHeight="1" thickBot="1" x14ac:dyDescent="0.3">
      <c r="A13" s="102" t="s">
        <v>13</v>
      </c>
      <c r="B13" s="103"/>
      <c r="C13" s="74">
        <f t="shared" ref="C13:H13" si="6">SUM(C6:C12)</f>
        <v>6000</v>
      </c>
      <c r="D13" s="75">
        <f t="shared" si="6"/>
        <v>0</v>
      </c>
      <c r="E13" s="74">
        <f t="shared" si="6"/>
        <v>4900</v>
      </c>
      <c r="F13" s="75">
        <f t="shared" si="6"/>
        <v>0</v>
      </c>
      <c r="G13" s="76">
        <f t="shared" si="6"/>
        <v>1100</v>
      </c>
      <c r="H13" s="77">
        <f t="shared" si="6"/>
        <v>0</v>
      </c>
      <c r="I13" s="78"/>
      <c r="J13" s="79"/>
      <c r="K13" s="76">
        <f t="shared" ref="K13:P13" si="7">SUM(K6:K12)</f>
        <v>0</v>
      </c>
      <c r="L13" s="77">
        <f t="shared" si="7"/>
        <v>0</v>
      </c>
      <c r="M13" s="101">
        <f t="shared" si="7"/>
        <v>930</v>
      </c>
      <c r="N13" s="80">
        <f t="shared" si="7"/>
        <v>0</v>
      </c>
      <c r="O13" s="81">
        <f t="shared" si="7"/>
        <v>140</v>
      </c>
      <c r="P13" s="82">
        <f t="shared" si="7"/>
        <v>0</v>
      </c>
    </row>
    <row r="14" spans="1:21" ht="18.75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R14" s="1" t="e">
        <f>T14=U14</f>
        <v>#DIV/0!</v>
      </c>
      <c r="T14" s="1" t="e">
        <f>H20&lt;0</f>
        <v>#DIV/0!</v>
      </c>
      <c r="U14" s="1" t="b">
        <f>D19&lt;0</f>
        <v>0</v>
      </c>
    </row>
    <row r="15" spans="1:21" ht="18.75" customHeight="1" thickBot="1" x14ac:dyDescent="0.35">
      <c r="A15" s="96" t="s">
        <v>14</v>
      </c>
      <c r="B15" s="83"/>
      <c r="C15" s="83"/>
      <c r="D15" s="83"/>
      <c r="F15" s="195" t="s">
        <v>15</v>
      </c>
      <c r="G15" s="196"/>
      <c r="H15" s="169" t="s">
        <v>16</v>
      </c>
      <c r="I15" s="170"/>
      <c r="J15" s="171"/>
      <c r="L15" s="95" t="s">
        <v>17</v>
      </c>
      <c r="M15" s="84"/>
      <c r="N15" s="84"/>
      <c r="O15" s="84"/>
      <c r="P15" s="84"/>
    </row>
    <row r="16" spans="1:21" ht="18.75" customHeight="1" thickBot="1" x14ac:dyDescent="0.3">
      <c r="A16" s="187" t="s">
        <v>13</v>
      </c>
      <c r="B16" s="188"/>
      <c r="C16" s="86" t="s">
        <v>11</v>
      </c>
      <c r="D16" s="87" t="s">
        <v>12</v>
      </c>
      <c r="F16" s="197"/>
      <c r="G16" s="198"/>
      <c r="H16" s="172"/>
      <c r="I16" s="173"/>
      <c r="J16" s="174"/>
      <c r="L16" s="166" t="s">
        <v>18</v>
      </c>
      <c r="M16" s="166"/>
      <c r="N16" s="166"/>
      <c r="O16" s="166"/>
      <c r="P16" s="98">
        <f>IF(R12=TRUE, 1, 0)</f>
        <v>1</v>
      </c>
      <c r="R16" s="1" t="e">
        <f>AND(H20&gt;=-0.02, H20&lt;=0.02)</f>
        <v>#DIV/0!</v>
      </c>
    </row>
    <row r="17" spans="1:17" ht="16.5" customHeight="1" x14ac:dyDescent="0.35">
      <c r="A17" s="189" t="s">
        <v>19</v>
      </c>
      <c r="B17" s="190"/>
      <c r="C17" s="88">
        <f>G13+K13</f>
        <v>1100</v>
      </c>
      <c r="D17" s="89">
        <f>H13+L13</f>
        <v>0</v>
      </c>
      <c r="F17" s="118" t="s">
        <v>20</v>
      </c>
      <c r="G17" s="119"/>
      <c r="H17" s="178"/>
      <c r="I17" s="179"/>
      <c r="J17" s="180"/>
      <c r="L17" s="167"/>
      <c r="M17" s="167"/>
      <c r="N17" s="167"/>
      <c r="O17" s="167"/>
      <c r="P17" s="100"/>
    </row>
    <row r="18" spans="1:17" ht="13.75" customHeight="1" thickBot="1" x14ac:dyDescent="0.4">
      <c r="A18" s="191" t="s">
        <v>21</v>
      </c>
      <c r="B18" s="192"/>
      <c r="C18" s="92">
        <f>M13+O13</f>
        <v>1070</v>
      </c>
      <c r="D18" s="93">
        <f>N13+P13</f>
        <v>0</v>
      </c>
      <c r="F18" s="120" t="s">
        <v>22</v>
      </c>
      <c r="G18" s="121"/>
      <c r="H18" s="181"/>
      <c r="I18" s="182"/>
      <c r="J18" s="183"/>
      <c r="L18" s="168" t="s">
        <v>23</v>
      </c>
      <c r="M18" s="168"/>
      <c r="N18" s="168"/>
      <c r="O18" s="168"/>
      <c r="P18" s="99" t="e">
        <f>IF(R14=TRUE, 1, 0)</f>
        <v>#DIV/0!</v>
      </c>
    </row>
    <row r="19" spans="1:17" ht="13.75" customHeight="1" thickBot="1" x14ac:dyDescent="0.4">
      <c r="A19" s="193" t="s">
        <v>24</v>
      </c>
      <c r="B19" s="194"/>
      <c r="C19" s="90">
        <f>C17-C18</f>
        <v>30</v>
      </c>
      <c r="D19" s="91">
        <f>D17-D18</f>
        <v>0</v>
      </c>
      <c r="F19" s="199" t="s">
        <v>25</v>
      </c>
      <c r="G19" s="200"/>
      <c r="H19" s="184"/>
      <c r="I19" s="185"/>
      <c r="J19" s="186"/>
      <c r="L19" s="167"/>
      <c r="M19" s="167"/>
      <c r="N19" s="167"/>
      <c r="O19" s="167"/>
      <c r="P19" s="100"/>
      <c r="Q19" s="7"/>
    </row>
    <row r="20" spans="1:17" ht="13.5" customHeight="1" thickBot="1" x14ac:dyDescent="0.3">
      <c r="F20" s="134" t="s">
        <v>26</v>
      </c>
      <c r="G20" s="135"/>
      <c r="H20" s="175" t="e">
        <f>AVERAGE(H17:J19)</f>
        <v>#DIV/0!</v>
      </c>
      <c r="I20" s="176"/>
      <c r="J20" s="177"/>
      <c r="L20" s="164" t="s">
        <v>27</v>
      </c>
      <c r="M20" s="164"/>
      <c r="N20" s="164"/>
      <c r="O20" s="164"/>
      <c r="P20" s="94" t="e">
        <f>IF(R16=TRUE, 1, 0)</f>
        <v>#DIV/0!</v>
      </c>
    </row>
    <row r="21" spans="1:17" ht="20.149999999999999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64"/>
      <c r="M21" s="164"/>
      <c r="N21" s="164"/>
      <c r="O21" s="164"/>
      <c r="P21" s="97"/>
      <c r="Q21" s="67"/>
    </row>
    <row r="22" spans="1:17" ht="20.149999999999999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67"/>
    </row>
    <row r="23" spans="1:17" ht="20.149999999999999" customHeight="1" thickBot="1" x14ac:dyDescent="0.3">
      <c r="A23" s="3" t="s">
        <v>28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17" ht="20.149999999999999" customHeight="1" x14ac:dyDescent="0.25">
      <c r="A24" s="122"/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4"/>
    </row>
    <row r="25" spans="1:17" x14ac:dyDescent="0.25">
      <c r="A25" s="125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7"/>
    </row>
    <row r="26" spans="1:17" ht="20.149999999999999" customHeight="1" thickBot="1" x14ac:dyDescent="0.3">
      <c r="A26" s="128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30"/>
      <c r="Q26" s="54"/>
    </row>
    <row r="27" spans="1:17" ht="19.2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7" ht="18.75" customHeight="1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7" ht="18.75" customHeight="1" thickBot="1" x14ac:dyDescent="0.3">
      <c r="A29" s="131" t="s">
        <v>29</v>
      </c>
      <c r="B29" s="132"/>
      <c r="C29" s="132"/>
      <c r="D29" s="132"/>
      <c r="E29" s="132"/>
      <c r="F29" s="133"/>
      <c r="G29" s="53"/>
      <c r="H29" s="53"/>
      <c r="I29" s="53"/>
      <c r="J29" s="53"/>
      <c r="K29" s="53"/>
      <c r="L29" s="53"/>
      <c r="M29" s="53"/>
      <c r="N29" s="53"/>
      <c r="O29" s="53"/>
      <c r="P29" s="52"/>
    </row>
    <row r="30" spans="1:17" ht="19.25" customHeight="1" thickBot="1" x14ac:dyDescent="0.3">
      <c r="A30" s="5" t="s">
        <v>9</v>
      </c>
      <c r="B30" s="157" t="s">
        <v>30</v>
      </c>
      <c r="C30" s="158"/>
      <c r="D30" s="112" t="s">
        <v>31</v>
      </c>
      <c r="E30" s="114"/>
      <c r="F30" s="114"/>
      <c r="G30" s="113"/>
      <c r="H30" s="112" t="s">
        <v>32</v>
      </c>
      <c r="I30" s="113"/>
      <c r="J30" s="114" t="s">
        <v>33</v>
      </c>
      <c r="K30" s="114"/>
      <c r="L30" s="115" t="s">
        <v>6</v>
      </c>
      <c r="M30" s="115"/>
      <c r="N30" s="108" t="s">
        <v>7</v>
      </c>
      <c r="O30" s="109"/>
      <c r="P30" s="58" t="s">
        <v>34</v>
      </c>
    </row>
    <row r="31" spans="1:17" ht="19.5" customHeight="1" thickBot="1" x14ac:dyDescent="0.3">
      <c r="A31" s="59" t="s">
        <v>35</v>
      </c>
      <c r="B31" s="155"/>
      <c r="C31" s="156"/>
      <c r="D31" s="147"/>
      <c r="E31" s="161"/>
      <c r="F31" s="161"/>
      <c r="G31" s="148"/>
      <c r="H31" s="147"/>
      <c r="I31" s="148"/>
      <c r="J31" s="149"/>
      <c r="K31" s="150"/>
      <c r="L31" s="106"/>
      <c r="M31" s="107"/>
      <c r="N31" s="110"/>
      <c r="O31" s="111"/>
      <c r="P31" s="57">
        <f t="shared" ref="P31:P39" si="8">L31-N31</f>
        <v>0</v>
      </c>
    </row>
    <row r="32" spans="1:17" ht="19.5" customHeight="1" thickBot="1" x14ac:dyDescent="0.3">
      <c r="A32" s="60" t="s">
        <v>35</v>
      </c>
      <c r="B32" s="154"/>
      <c r="C32" s="154"/>
      <c r="D32" s="116"/>
      <c r="E32" s="153"/>
      <c r="F32" s="153"/>
      <c r="G32" s="117"/>
      <c r="H32" s="116"/>
      <c r="I32" s="117"/>
      <c r="J32" s="104"/>
      <c r="K32" s="105"/>
      <c r="L32" s="106"/>
      <c r="M32" s="107"/>
      <c r="N32" s="110"/>
      <c r="O32" s="111"/>
      <c r="P32" s="57">
        <f t="shared" si="8"/>
        <v>0</v>
      </c>
    </row>
    <row r="33" spans="1:16" ht="19.5" customHeight="1" thickBot="1" x14ac:dyDescent="0.3">
      <c r="A33" s="60" t="s">
        <v>35</v>
      </c>
      <c r="B33" s="159"/>
      <c r="C33" s="160"/>
      <c r="D33" s="116"/>
      <c r="E33" s="153"/>
      <c r="F33" s="153"/>
      <c r="G33" s="117"/>
      <c r="H33" s="116"/>
      <c r="I33" s="117"/>
      <c r="J33" s="116"/>
      <c r="K33" s="146"/>
      <c r="L33" s="151"/>
      <c r="M33" s="152"/>
      <c r="N33" s="162"/>
      <c r="O33" s="163"/>
      <c r="P33" s="57">
        <f t="shared" si="8"/>
        <v>0</v>
      </c>
    </row>
    <row r="34" spans="1:16" ht="19.5" customHeight="1" thickBot="1" x14ac:dyDescent="0.3">
      <c r="A34" s="59" t="s">
        <v>35</v>
      </c>
      <c r="B34" s="201"/>
      <c r="C34" s="202"/>
      <c r="D34" s="159"/>
      <c r="E34" s="203"/>
      <c r="F34" s="203"/>
      <c r="G34" s="160"/>
      <c r="H34" s="159"/>
      <c r="I34" s="160"/>
      <c r="J34" s="159"/>
      <c r="K34" s="160"/>
      <c r="L34" s="151"/>
      <c r="M34" s="152"/>
      <c r="N34" s="162"/>
      <c r="O34" s="163"/>
      <c r="P34" s="57">
        <f t="shared" si="8"/>
        <v>0</v>
      </c>
    </row>
    <row r="35" spans="1:16" ht="19.5" customHeight="1" thickBot="1" x14ac:dyDescent="0.3">
      <c r="A35" s="60" t="s">
        <v>35</v>
      </c>
      <c r="B35" s="159"/>
      <c r="C35" s="160"/>
      <c r="D35" s="116"/>
      <c r="E35" s="153"/>
      <c r="F35" s="153"/>
      <c r="G35" s="117"/>
      <c r="H35" s="116"/>
      <c r="I35" s="117"/>
      <c r="J35" s="116"/>
      <c r="K35" s="117"/>
      <c r="L35" s="151"/>
      <c r="M35" s="152"/>
      <c r="N35" s="162"/>
      <c r="O35" s="163"/>
      <c r="P35" s="57">
        <f t="shared" si="8"/>
        <v>0</v>
      </c>
    </row>
    <row r="36" spans="1:16" ht="18.75" customHeight="1" thickBot="1" x14ac:dyDescent="0.3">
      <c r="A36" s="60" t="s">
        <v>35</v>
      </c>
      <c r="B36" s="159"/>
      <c r="C36" s="160"/>
      <c r="D36" s="116"/>
      <c r="E36" s="153"/>
      <c r="F36" s="153"/>
      <c r="G36" s="117"/>
      <c r="H36" s="116"/>
      <c r="I36" s="117"/>
      <c r="J36" s="116"/>
      <c r="K36" s="117"/>
      <c r="L36" s="151"/>
      <c r="M36" s="152"/>
      <c r="N36" s="162"/>
      <c r="O36" s="163"/>
      <c r="P36" s="57">
        <f t="shared" si="8"/>
        <v>0</v>
      </c>
    </row>
    <row r="37" spans="1:16" ht="13" thickBot="1" x14ac:dyDescent="0.3">
      <c r="A37" s="59" t="s">
        <v>35</v>
      </c>
      <c r="B37" s="201"/>
      <c r="C37" s="202"/>
      <c r="D37" s="159"/>
      <c r="E37" s="203"/>
      <c r="F37" s="203"/>
      <c r="G37" s="160"/>
      <c r="H37" s="159"/>
      <c r="I37" s="160"/>
      <c r="J37" s="159"/>
      <c r="K37" s="160"/>
      <c r="L37" s="151"/>
      <c r="M37" s="152"/>
      <c r="N37" s="162"/>
      <c r="O37" s="163"/>
      <c r="P37" s="57">
        <f t="shared" si="8"/>
        <v>0</v>
      </c>
    </row>
    <row r="38" spans="1:16" ht="13" thickBot="1" x14ac:dyDescent="0.3">
      <c r="A38" s="60" t="s">
        <v>35</v>
      </c>
      <c r="B38" s="159"/>
      <c r="C38" s="160"/>
      <c r="D38" s="116"/>
      <c r="E38" s="153"/>
      <c r="F38" s="153"/>
      <c r="G38" s="117"/>
      <c r="H38" s="116"/>
      <c r="I38" s="117"/>
      <c r="J38" s="116"/>
      <c r="K38" s="117"/>
      <c r="L38" s="151"/>
      <c r="M38" s="152"/>
      <c r="N38" s="162"/>
      <c r="O38" s="163"/>
      <c r="P38" s="57">
        <f t="shared" si="8"/>
        <v>0</v>
      </c>
    </row>
    <row r="39" spans="1:16" x14ac:dyDescent="0.25">
      <c r="A39" s="60" t="s">
        <v>35</v>
      </c>
      <c r="B39" s="159"/>
      <c r="C39" s="160"/>
      <c r="D39" s="116"/>
      <c r="E39" s="153"/>
      <c r="F39" s="153"/>
      <c r="G39" s="117"/>
      <c r="H39" s="116"/>
      <c r="I39" s="117"/>
      <c r="J39" s="116"/>
      <c r="K39" s="117"/>
      <c r="L39" s="151"/>
      <c r="M39" s="152"/>
      <c r="N39" s="162"/>
      <c r="O39" s="163"/>
      <c r="P39" s="57">
        <f t="shared" si="8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conditionalFormatting sqref="P15">
    <cfRule type="expression" priority="11">
      <formula>$R$12:$R$16=TRUE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D83BA8-A5FF-4840-8AAA-D84079422ED0}"/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2025-11-06T20:03:54Z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