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1D7554BF-81F4-46A5-926A-5190E8AC60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<sst xmlns="http://schemas.openxmlformats.org/spreadsheetml/2006/main" count="72" uniqueCount="46">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</sst>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K1" sqref="K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6" t="s">
        <v>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80" t="s">
        <v>0</v>
      </c>
      <c r="D4" s="181"/>
      <c r="E4" s="169" t="s">
        <v>1</v>
      </c>
      <c r="F4" s="167"/>
      <c r="G4" s="186" t="s">
        <v>2</v>
      </c>
      <c r="H4" s="187"/>
      <c r="I4" s="178" t="s">
        <v>28</v>
      </c>
      <c r="J4" s="179"/>
      <c r="K4" s="184" t="s">
        <v>3</v>
      </c>
      <c r="L4" s="185"/>
      <c r="M4" s="182" t="s">
        <v>4</v>
      </c>
      <c r="N4" s="183"/>
      <c r="O4" s="182" t="s">
        <v>41</v>
      </c>
      <c r="P4" s="183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24</v>
      </c>
      <c r="B6" s="73" t="s">
        <v>42</v>
      </c>
      <c r="C6" s="23">
        <v>1650</v>
      </c>
      <c r="D6" s="24"/>
      <c r="E6" s="23">
        <f t="shared" ref="E6:F7" si="0">C6-G6</f>
        <v>1500</v>
      </c>
      <c r="F6" s="24">
        <f t="shared" si="0"/>
        <v>0</v>
      </c>
      <c r="G6" s="215">
        <v>150</v>
      </c>
      <c r="H6" s="25"/>
      <c r="I6" s="26">
        <f>G6/C6</f>
        <v>9.0909090909090912E-2</v>
      </c>
      <c r="J6" s="27" t="e">
        <f>H6/D6</f>
        <v>#DIV/0!</v>
      </c>
      <c r="K6" s="28"/>
      <c r="L6" s="29"/>
      <c r="M6" s="30"/>
      <c r="N6" s="31"/>
      <c r="O6" s="32"/>
      <c r="P6" s="33"/>
      <c r="Q6" s="71"/>
      <c r="R6" s="69"/>
    </row>
    <row r="7" spans="1:21" ht="20.149999999999999" customHeight="1" x14ac:dyDescent="0.25">
      <c r="A7" s="76" t="s">
        <v>25</v>
      </c>
      <c r="B7" s="74" t="s">
        <v>43</v>
      </c>
      <c r="C7" s="34">
        <v>2800</v>
      </c>
      <c r="D7" s="35"/>
      <c r="E7" s="34">
        <f t="shared" si="0"/>
        <v>2150</v>
      </c>
      <c r="F7" s="35">
        <f t="shared" si="0"/>
        <v>0</v>
      </c>
      <c r="G7" s="216">
        <v>650</v>
      </c>
      <c r="H7" s="36"/>
      <c r="I7" s="37">
        <f t="shared" ref="I7:J7" si="1">G7/C7</f>
        <v>0.23214285714285715</v>
      </c>
      <c r="J7" s="38" t="e">
        <f t="shared" si="1"/>
        <v>#DIV/0!</v>
      </c>
      <c r="K7" s="39"/>
      <c r="L7" s="40"/>
      <c r="M7" s="41"/>
      <c r="N7" s="42"/>
      <c r="O7" s="43"/>
      <c r="P7" s="44"/>
      <c r="Q7" s="64"/>
      <c r="R7" s="69"/>
    </row>
    <row r="8" spans="1:21" ht="20.149999999999999" customHeight="1" x14ac:dyDescent="0.25">
      <c r="A8" s="76" t="s">
        <v>29</v>
      </c>
      <c r="B8" s="74" t="s">
        <v>44</v>
      </c>
      <c r="C8" s="34">
        <v>2800</v>
      </c>
      <c r="D8" s="35"/>
      <c r="E8" s="34">
        <f t="shared" ref="E8:E9" si="2">C8-G8</f>
        <v>2150</v>
      </c>
      <c r="F8" s="35">
        <f t="shared" ref="F8:F9" si="3">D8-H8</f>
        <v>0</v>
      </c>
      <c r="G8" s="216">
        <v>650</v>
      </c>
      <c r="H8" s="36"/>
      <c r="I8" s="37">
        <f t="shared" ref="I8:I9" si="4">G8/C8</f>
        <v>0.23214285714285715</v>
      </c>
      <c r="J8" s="38" t="e">
        <f t="shared" ref="J8:J9" si="5">H8/D8</f>
        <v>#DIV/0!</v>
      </c>
      <c r="K8" s="39"/>
      <c r="L8" s="40"/>
      <c r="M8" s="41"/>
      <c r="N8" s="42"/>
      <c r="O8" s="43"/>
      <c r="P8" s="44"/>
      <c r="Q8" s="64"/>
      <c r="R8" s="69"/>
    </row>
    <row r="9" spans="1:21" ht="19.5" customHeight="1" x14ac:dyDescent="0.25">
      <c r="A9" s="76" t="s">
        <v>30</v>
      </c>
      <c r="B9" s="74" t="s">
        <v>45</v>
      </c>
      <c r="C9" s="34">
        <v>3500</v>
      </c>
      <c r="D9" s="35"/>
      <c r="E9" s="34">
        <f t="shared" si="2"/>
        <v>2725</v>
      </c>
      <c r="F9" s="35">
        <f t="shared" si="3"/>
        <v>0</v>
      </c>
      <c r="G9" s="216">
        <v>775</v>
      </c>
      <c r="H9" s="36"/>
      <c r="I9" s="37">
        <f t="shared" si="4"/>
        <v>0.22142857142857142</v>
      </c>
      <c r="J9" s="38" t="e">
        <f t="shared" si="5"/>
        <v>#DIV/0!</v>
      </c>
      <c r="K9" s="39"/>
      <c r="L9" s="40"/>
      <c r="M9" s="41"/>
      <c r="N9" s="42"/>
      <c r="O9" s="43"/>
      <c r="P9" s="44"/>
      <c r="Q9" s="64"/>
      <c r="R9" s="69"/>
    </row>
    <row r="10" spans="1:21" ht="20.149999999999999" customHeight="1" x14ac:dyDescent="0.25">
      <c r="A10" s="76" t="s">
        <v>26</v>
      </c>
      <c r="B10" s="74"/>
      <c r="C10" s="48"/>
      <c r="D10" s="46"/>
      <c r="E10" s="45"/>
      <c r="F10" s="46"/>
      <c r="G10" s="39"/>
      <c r="H10" s="40"/>
      <c r="I10" s="47"/>
      <c r="J10" s="40"/>
      <c r="K10" s="39"/>
      <c r="L10" s="40"/>
      <c r="M10" s="41"/>
      <c r="N10" s="42"/>
      <c r="O10" s="49">
        <v>75</v>
      </c>
      <c r="P10" s="50"/>
      <c r="Q10" s="64"/>
      <c r="R10" s="69"/>
    </row>
    <row r="11" spans="1:21" ht="20.149999999999999" customHeight="1" thickBot="1" x14ac:dyDescent="0.3">
      <c r="A11" s="86" t="s">
        <v>27</v>
      </c>
      <c r="B11" s="87"/>
      <c r="C11" s="88"/>
      <c r="D11" s="89"/>
      <c r="E11" s="90"/>
      <c r="F11" s="89"/>
      <c r="G11" s="91"/>
      <c r="H11" s="53"/>
      <c r="I11" s="52"/>
      <c r="J11" s="53"/>
      <c r="K11" s="91"/>
      <c r="L11" s="53"/>
      <c r="M11" s="92"/>
      <c r="N11" s="93"/>
      <c r="O11" s="54">
        <v>75</v>
      </c>
      <c r="P11" s="55"/>
      <c r="Q11" s="64"/>
      <c r="R11" s="69"/>
    </row>
    <row r="12" spans="1:21" ht="20.149999999999999" customHeight="1" thickBot="1" x14ac:dyDescent="0.3">
      <c r="A12" s="188" t="s">
        <v>31</v>
      </c>
      <c r="B12" s="189"/>
      <c r="C12" s="77">
        <f>SUM(C6:C11)</f>
        <v>10750</v>
      </c>
      <c r="D12" s="78">
        <f>SUM(D6:D11)</f>
        <v>0</v>
      </c>
      <c r="E12" s="77">
        <f>SUM(E6:E11)</f>
        <v>8525</v>
      </c>
      <c r="F12" s="78">
        <f>SUM(F6:F11)</f>
        <v>0</v>
      </c>
      <c r="G12" s="79">
        <f>SUM(G6:G11)</f>
        <v>2225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12">
        <f>SUM(M6:M11)</f>
        <v>0</v>
      </c>
      <c r="N12" s="83">
        <f>SUM(N6:N11)</f>
        <v>0</v>
      </c>
      <c r="O12" s="84">
        <f>SUM(O6:O11)</f>
        <v>150</v>
      </c>
      <c r="P12" s="85">
        <f>SUM(P6:P11)</f>
        <v>0</v>
      </c>
      <c r="Q12" s="51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1"/>
      <c r="Q13" s="69"/>
    </row>
    <row r="14" spans="1:21" ht="20.149999999999999" customHeight="1" thickBot="1" x14ac:dyDescent="0.35">
      <c r="A14" s="107" t="s">
        <v>32</v>
      </c>
      <c r="B14" s="94"/>
      <c r="C14" s="94"/>
      <c r="D14" s="94"/>
      <c r="F14" s="156" t="s">
        <v>10</v>
      </c>
      <c r="G14" s="157"/>
      <c r="H14" s="130" t="s">
        <v>35</v>
      </c>
      <c r="I14" s="131"/>
      <c r="J14" s="132"/>
      <c r="L14" s="106" t="s">
        <v>37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8" t="s">
        <v>31</v>
      </c>
      <c r="B15" s="149"/>
      <c r="C15" s="97" t="s">
        <v>7</v>
      </c>
      <c r="D15" s="98" t="s">
        <v>8</v>
      </c>
      <c r="F15" s="158"/>
      <c r="G15" s="159"/>
      <c r="H15" s="133"/>
      <c r="I15" s="134"/>
      <c r="J15" s="135"/>
      <c r="L15" s="127" t="s">
        <v>40</v>
      </c>
      <c r="M15" s="127"/>
      <c r="N15" s="127"/>
      <c r="O15" s="127"/>
      <c r="P15" s="109">
        <f>IF(R14=TRUE, 1, 0)</f>
        <v>1</v>
      </c>
    </row>
    <row r="16" spans="1:21" ht="18.75" customHeight="1" x14ac:dyDescent="0.35">
      <c r="A16" s="150" t="s">
        <v>34</v>
      </c>
      <c r="B16" s="151"/>
      <c r="C16" s="99">
        <f>G12+K12</f>
        <v>2225</v>
      </c>
      <c r="D16" s="100">
        <f>H12+L12</f>
        <v>0</v>
      </c>
      <c r="F16" s="197" t="s">
        <v>11</v>
      </c>
      <c r="G16" s="198"/>
      <c r="H16" s="139"/>
      <c r="I16" s="140"/>
      <c r="J16" s="141"/>
      <c r="L16" s="128"/>
      <c r="M16" s="128"/>
      <c r="N16" s="128"/>
      <c r="O16" s="128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2" t="s">
        <v>33</v>
      </c>
      <c r="B17" s="153"/>
      <c r="C17" s="103">
        <f>M12+O12</f>
        <v>150</v>
      </c>
      <c r="D17" s="104">
        <f>N12+P12</f>
        <v>0</v>
      </c>
      <c r="F17" s="199" t="s">
        <v>12</v>
      </c>
      <c r="G17" s="200"/>
      <c r="H17" s="142"/>
      <c r="I17" s="143"/>
      <c r="J17" s="144"/>
      <c r="L17" s="129" t="s">
        <v>38</v>
      </c>
      <c r="M17" s="129"/>
      <c r="N17" s="129"/>
      <c r="O17" s="129"/>
      <c r="P17" s="110" t="e">
        <f>IF(R16=TRUE, 1, 0)</f>
        <v>#DIV/0!</v>
      </c>
    </row>
    <row r="18" spans="1:18" ht="18.75" customHeight="1" thickBot="1" x14ac:dyDescent="0.4">
      <c r="A18" s="154" t="s">
        <v>16</v>
      </c>
      <c r="B18" s="155"/>
      <c r="C18" s="101">
        <f>C16-C17</f>
        <v>2075</v>
      </c>
      <c r="D18" s="102">
        <f>D16-D17</f>
        <v>0</v>
      </c>
      <c r="F18" s="160" t="s">
        <v>13</v>
      </c>
      <c r="G18" s="161"/>
      <c r="H18" s="145"/>
      <c r="I18" s="146"/>
      <c r="J18" s="147"/>
      <c r="L18" s="128"/>
      <c r="M18" s="128"/>
      <c r="N18" s="128"/>
      <c r="O18" s="128"/>
      <c r="P18" s="111"/>
      <c r="R18" s="1" t="e">
        <f>AND(H19&gt;=-0.02, H19&lt;=0.02)</f>
        <v>#DIV/0!</v>
      </c>
    </row>
    <row r="19" spans="1:18" ht="16.5" customHeight="1" thickBot="1" x14ac:dyDescent="0.3">
      <c r="F19" s="213" t="s">
        <v>14</v>
      </c>
      <c r="G19" s="214"/>
      <c r="H19" s="136" t="e">
        <f>AVERAGE(H16:J18)</f>
        <v>#DIV/0!</v>
      </c>
      <c r="I19" s="137"/>
      <c r="J19" s="138"/>
      <c r="L19" s="125" t="s">
        <v>39</v>
      </c>
      <c r="M19" s="125"/>
      <c r="N19" s="125"/>
      <c r="O19" s="125"/>
      <c r="P19" s="105" t="e">
        <f>IF(R18=TRUE, 1, 0)</f>
        <v>#DIV/0!</v>
      </c>
    </row>
    <row r="20" spans="1:18" ht="13.7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25"/>
      <c r="M20" s="125"/>
      <c r="N20" s="125"/>
      <c r="O20" s="125"/>
      <c r="P20" s="108"/>
    </row>
    <row r="21" spans="1:18" ht="13.7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3"/>
      <c r="Q23" s="70"/>
    </row>
    <row r="24" spans="1:18" ht="20.149999999999999" customHeight="1" x14ac:dyDescent="0.2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0"/>
    </row>
    <row r="25" spans="1:18" ht="20.149999999999999" customHeight="1" thickBot="1" x14ac:dyDescent="0.3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0" t="s">
        <v>17</v>
      </c>
      <c r="B28" s="211"/>
      <c r="C28" s="211"/>
      <c r="D28" s="211"/>
      <c r="E28" s="211"/>
      <c r="F28" s="212"/>
      <c r="G28" s="56"/>
      <c r="H28" s="56"/>
      <c r="I28" s="56"/>
      <c r="J28" s="56"/>
      <c r="K28" s="56"/>
      <c r="L28" s="56"/>
      <c r="M28" s="56"/>
      <c r="N28" s="56"/>
      <c r="O28" s="56"/>
      <c r="P28" s="51"/>
      <c r="Q28" s="57"/>
    </row>
    <row r="29" spans="1:18" ht="19.149999999999999" customHeight="1" thickBot="1" x14ac:dyDescent="0.3">
      <c r="A29" s="5" t="s">
        <v>6</v>
      </c>
      <c r="B29" s="165" t="s">
        <v>22</v>
      </c>
      <c r="C29" s="166"/>
      <c r="D29" s="167" t="s">
        <v>21</v>
      </c>
      <c r="E29" s="168"/>
      <c r="F29" s="168"/>
      <c r="G29" s="169"/>
      <c r="H29" s="167" t="s">
        <v>18</v>
      </c>
      <c r="I29" s="169"/>
      <c r="J29" s="168" t="s">
        <v>19</v>
      </c>
      <c r="K29" s="168"/>
      <c r="L29" s="196" t="s">
        <v>3</v>
      </c>
      <c r="M29" s="196"/>
      <c r="N29" s="192" t="s">
        <v>4</v>
      </c>
      <c r="O29" s="193"/>
      <c r="P29" s="61" t="s">
        <v>20</v>
      </c>
    </row>
    <row r="30" spans="1:18" ht="18.75" customHeight="1" thickBot="1" x14ac:dyDescent="0.3">
      <c r="A30" s="62" t="s">
        <v>23</v>
      </c>
      <c r="B30" s="163"/>
      <c r="C30" s="164"/>
      <c r="D30" s="170"/>
      <c r="E30" s="171"/>
      <c r="F30" s="171"/>
      <c r="G30" s="172"/>
      <c r="H30" s="170"/>
      <c r="I30" s="172"/>
      <c r="J30" s="176"/>
      <c r="K30" s="177"/>
      <c r="L30" s="174"/>
      <c r="M30" s="175"/>
      <c r="N30" s="194"/>
      <c r="O30" s="195"/>
      <c r="P30" s="60">
        <f t="shared" ref="P30:P38" si="6">L30-N30</f>
        <v>0</v>
      </c>
    </row>
    <row r="31" spans="1:18" ht="18.75" customHeight="1" thickBot="1" x14ac:dyDescent="0.3">
      <c r="A31" s="63" t="s">
        <v>23</v>
      </c>
      <c r="B31" s="162"/>
      <c r="C31" s="162"/>
      <c r="D31" s="117"/>
      <c r="E31" s="118"/>
      <c r="F31" s="118"/>
      <c r="G31" s="119"/>
      <c r="H31" s="117"/>
      <c r="I31" s="119"/>
      <c r="J31" s="190"/>
      <c r="K31" s="191"/>
      <c r="L31" s="174"/>
      <c r="M31" s="175"/>
      <c r="N31" s="194"/>
      <c r="O31" s="195"/>
      <c r="P31" s="60">
        <f t="shared" si="6"/>
        <v>0</v>
      </c>
    </row>
    <row r="32" spans="1:18" ht="19.149999999999999" customHeight="1" thickBot="1" x14ac:dyDescent="0.3">
      <c r="A32" s="63" t="s">
        <v>23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73"/>
      <c r="L32" s="120"/>
      <c r="M32" s="121"/>
      <c r="N32" s="113"/>
      <c r="O32" s="114"/>
      <c r="P32" s="60">
        <f t="shared" si="6"/>
        <v>0</v>
      </c>
    </row>
    <row r="33" spans="1:16" ht="19.5" customHeight="1" thickBot="1" x14ac:dyDescent="0.3">
      <c r="A33" s="62" t="s">
        <v>23</v>
      </c>
      <c r="B33" s="122"/>
      <c r="C33" s="123"/>
      <c r="D33" s="115"/>
      <c r="E33" s="124"/>
      <c r="F33" s="124"/>
      <c r="G33" s="116"/>
      <c r="H33" s="115"/>
      <c r="I33" s="116"/>
      <c r="J33" s="115"/>
      <c r="K33" s="116"/>
      <c r="L33" s="120"/>
      <c r="M33" s="121"/>
      <c r="N33" s="113"/>
      <c r="O33" s="114"/>
      <c r="P33" s="60">
        <f t="shared" si="6"/>
        <v>0</v>
      </c>
    </row>
    <row r="34" spans="1:16" ht="19.5" customHeight="1" thickBot="1" x14ac:dyDescent="0.3">
      <c r="A34" s="63" t="s">
        <v>23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60">
        <f t="shared" si="6"/>
        <v>0</v>
      </c>
    </row>
    <row r="35" spans="1:16" ht="19.5" customHeight="1" thickBot="1" x14ac:dyDescent="0.3">
      <c r="A35" s="63" t="s">
        <v>23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60">
        <f t="shared" si="6"/>
        <v>0</v>
      </c>
    </row>
    <row r="36" spans="1:16" ht="19.5" customHeight="1" thickBot="1" x14ac:dyDescent="0.3">
      <c r="A36" s="62" t="s">
        <v>23</v>
      </c>
      <c r="B36" s="122"/>
      <c r="C36" s="123"/>
      <c r="D36" s="115"/>
      <c r="E36" s="124"/>
      <c r="F36" s="124"/>
      <c r="G36" s="116"/>
      <c r="H36" s="115"/>
      <c r="I36" s="116"/>
      <c r="J36" s="115"/>
      <c r="K36" s="116"/>
      <c r="L36" s="120"/>
      <c r="M36" s="121"/>
      <c r="N36" s="113"/>
      <c r="O36" s="114"/>
      <c r="P36" s="60">
        <f t="shared" si="6"/>
        <v>0</v>
      </c>
    </row>
    <row r="37" spans="1:16" ht="19.5" customHeight="1" thickBot="1" x14ac:dyDescent="0.3">
      <c r="A37" s="63" t="s">
        <v>23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60">
        <f t="shared" si="6"/>
        <v>0</v>
      </c>
    </row>
    <row r="38" spans="1:16" ht="18.75" customHeight="1" x14ac:dyDescent="0.25">
      <c r="A38" s="63" t="s">
        <v>23</v>
      </c>
      <c r="B38" s="115"/>
      <c r="C38" s="116"/>
      <c r="D38" s="117"/>
      <c r="E38" s="118"/>
      <c r="F38" s="118"/>
      <c r="G38" s="119"/>
      <c r="H38" s="117"/>
      <c r="I38" s="119"/>
      <c r="J38" s="117"/>
      <c r="K38" s="119"/>
      <c r="L38" s="120"/>
      <c r="M38" s="121"/>
      <c r="N38" s="113"/>
      <c r="O38" s="114"/>
      <c r="P38" s="60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2025-03-27T19:49:18Z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