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EAF42C48-1C77-4ABE-A03A-A47F16803F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P33" i="1"/>
  <c r="P34" i="1"/>
  <c r="P35" i="1"/>
  <c r="P36" i="1"/>
  <c r="P37" i="1"/>
  <c r="P38" i="1"/>
  <c r="P12" i="1" l="1"/>
  <c r="O12" i="1"/>
  <c r="N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E12" i="1" l="1"/>
  <c r="F12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<sst xmlns="http://schemas.openxmlformats.org/spreadsheetml/2006/main" count="76" uniqueCount="49">
  <si>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</si>
  <si>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</si>
  <si>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</si>
  <si>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</si>
  <si>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</si>
  <si>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</si>
  <si>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</si>
  <si>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</si>
  <si>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</si>
  <si>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</si>
  <si>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</si>
  <si>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</si>
  <si>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</si>
  <si>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</si>
  <si>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</si>
  <si>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</si>
  <si>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</si>
  <si>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</si>
  <si>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</si>
  <si>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</si>
  <si>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</si>
  <si>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</si>
  <si>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</si>
  <si>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</si>
  <si>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</si>
  <si>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</si>
  <si>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</si>
  <si>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</si>
  <si>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</si>
  <si>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</si>
  <si>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</si>
  <si>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</si>
  <si>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</si>
  <si>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</si>
  <si>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</si>
  <si>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</si>
  <si>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</si>
  <si>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</si>
  <si>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</si>
  <si>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</si>
  <si>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</si>
  <si>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COOK LINE</t>
  </si>
  <si>
    <t>BATHROOM</t>
  </si>
  <si>
    <t>MAU-1</t>
  </si>
  <si>
    <t>EF-3</t>
  </si>
  <si>
    <t>KITHCEN/BOH</t>
  </si>
  <si>
    <t>HOOD-1</t>
  </si>
  <si>
    <t>-</t>
  </si>
  <si>
    <t>MUA outlet does not connect to the hood plenum.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</si>
</sst>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topLeftCell="A2" zoomScale="55" zoomScaleNormal="55" zoomScaleSheetLayoutView="80" workbookViewId="0">
      <selection activeCell="A23" sqref="A23:P25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.08984375" style="1" bestFit="1" customWidth="1"/>
    <col min="16" max="16" width="9.9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3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49999999999999" customHeight="1" thickBot="1" x14ac:dyDescent="0.3">
      <c r="A6" s="70" t="s">
        <v>13</v>
      </c>
      <c r="B6" s="68" t="s">
        <v>40</v>
      </c>
      <c r="C6" s="23"/>
      <c r="D6" s="24">
        <v>657</v>
      </c>
      <c r="E6" s="23"/>
      <c r="F6" s="24">
        <v>405</v>
      </c>
      <c r="G6" s="25"/>
      <c r="H6" s="26">
        <v>252</v>
      </c>
      <c r="I6" s="27" t="e">
        <f>G6/C6</f>
        <v>#DIV/0!</v>
      </c>
      <c r="J6" s="28">
        <f>H6/D6</f>
        <v>0.38356164383561642</v>
      </c>
      <c r="K6" s="29"/>
      <c r="L6" s="30"/>
      <c r="M6" s="31"/>
      <c r="N6" s="32"/>
      <c r="O6" s="33"/>
      <c r="P6" s="34"/>
      <c r="Q6" s="66"/>
      <c r="R6" s="64"/>
    </row>
    <row r="7" spans="1:21" ht="20.149999999999999" customHeight="1" thickBot="1" x14ac:dyDescent="0.3">
      <c r="A7" s="71" t="s">
        <v>14</v>
      </c>
      <c r="B7" s="69" t="s">
        <v>45</v>
      </c>
      <c r="C7" s="23"/>
      <c r="D7" s="35">
        <v>2819</v>
      </c>
      <c r="E7" s="23"/>
      <c r="F7" s="35">
        <v>1957</v>
      </c>
      <c r="G7" s="25"/>
      <c r="H7" s="36">
        <v>862</v>
      </c>
      <c r="I7" s="37" t="e">
        <f t="shared" ref="I7:J7" si="0">G7/C7</f>
        <v>#DIV/0!</v>
      </c>
      <c r="J7" s="38">
        <f t="shared" si="0"/>
        <v>0.30578219226676129</v>
      </c>
      <c r="K7" s="39"/>
      <c r="L7" s="40"/>
      <c r="M7" s="41"/>
      <c r="N7" s="42"/>
      <c r="O7" s="43"/>
      <c r="P7" s="44"/>
      <c r="Q7" s="59"/>
      <c r="R7" s="64"/>
    </row>
    <row r="8" spans="1:21" ht="20.149999999999999" customHeight="1" thickBot="1" x14ac:dyDescent="0.3">
      <c r="A8" s="71" t="s">
        <v>15</v>
      </c>
      <c r="B8" s="69" t="s">
        <v>41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/>
      <c r="N8" s="49">
        <v>2447</v>
      </c>
      <c r="O8" s="43"/>
      <c r="P8" s="44"/>
      <c r="Q8" s="59"/>
      <c r="R8" s="64"/>
    </row>
    <row r="9" spans="1:21" ht="20.149999999999999" customHeight="1" thickBot="1" x14ac:dyDescent="0.3">
      <c r="A9" s="71" t="s">
        <v>16</v>
      </c>
      <c r="B9" s="69" t="s">
        <v>42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/>
      <c r="P9" s="101">
        <v>31</v>
      </c>
      <c r="Q9" s="59"/>
      <c r="R9" s="64"/>
    </row>
    <row r="10" spans="1:21" ht="20.149999999999999" customHeight="1" thickBot="1" x14ac:dyDescent="0.3">
      <c r="A10" s="71" t="s">
        <v>44</v>
      </c>
      <c r="B10" s="69" t="s">
        <v>42</v>
      </c>
      <c r="C10" s="45"/>
      <c r="D10" s="46"/>
      <c r="E10" s="102"/>
      <c r="F10" s="46"/>
      <c r="G10" s="39"/>
      <c r="H10" s="40"/>
      <c r="I10" s="47"/>
      <c r="J10" s="40"/>
      <c r="K10" s="39"/>
      <c r="L10" s="40"/>
      <c r="M10" s="41"/>
      <c r="N10" s="42"/>
      <c r="O10" s="100"/>
      <c r="P10" s="101">
        <v>51</v>
      </c>
      <c r="Q10" s="59"/>
      <c r="R10" s="64"/>
    </row>
    <row r="11" spans="1:21" ht="20.149999999999999" customHeight="1" thickBot="1" x14ac:dyDescent="0.3">
      <c r="A11" s="71" t="s">
        <v>43</v>
      </c>
      <c r="B11" s="69" t="s">
        <v>46</v>
      </c>
      <c r="C11" s="45"/>
      <c r="D11" s="46"/>
      <c r="E11" s="102"/>
      <c r="F11" s="46"/>
      <c r="G11" s="39"/>
      <c r="H11" s="40"/>
      <c r="I11" s="47"/>
      <c r="J11" s="40"/>
      <c r="K11" s="103"/>
      <c r="L11" s="104">
        <v>996</v>
      </c>
      <c r="M11" s="41"/>
      <c r="N11" s="42"/>
      <c r="O11" s="43"/>
      <c r="P11" s="44"/>
      <c r="Q11" s="59"/>
      <c r="R11" s="64"/>
    </row>
    <row r="12" spans="1:21" ht="20.149999999999999" customHeight="1" thickBot="1" x14ac:dyDescent="0.3">
      <c r="A12" s="105" t="s">
        <v>17</v>
      </c>
      <c r="B12" s="106"/>
      <c r="C12" s="72">
        <f t="shared" ref="C12:H12" si="1">SUM(C6:C11)</f>
        <v>0</v>
      </c>
      <c r="D12" s="73">
        <f t="shared" si="1"/>
        <v>3476</v>
      </c>
      <c r="E12" s="72">
        <f t="shared" si="1"/>
        <v>0</v>
      </c>
      <c r="F12" s="73">
        <f t="shared" si="1"/>
        <v>2362</v>
      </c>
      <c r="G12" s="74">
        <f t="shared" si="1"/>
        <v>0</v>
      </c>
      <c r="H12" s="75">
        <f t="shared" si="1"/>
        <v>1114</v>
      </c>
      <c r="I12" s="76"/>
      <c r="J12" s="77"/>
      <c r="K12" s="74">
        <f t="shared" ref="K12:P12" si="2">SUM(K6:K11)</f>
        <v>0</v>
      </c>
      <c r="L12" s="75">
        <f t="shared" si="2"/>
        <v>996</v>
      </c>
      <c r="M12" s="99">
        <f t="shared" si="2"/>
        <v>0</v>
      </c>
      <c r="N12" s="78">
        <f t="shared" si="2"/>
        <v>2447</v>
      </c>
      <c r="O12" s="79">
        <f t="shared" si="2"/>
        <v>0</v>
      </c>
      <c r="P12" s="80">
        <f t="shared" si="2"/>
        <v>82</v>
      </c>
      <c r="Q12" s="50"/>
      <c r="R12" s="64"/>
    </row>
    <row r="13" spans="1:21" ht="20.149999999999999" customHeight="1" thickBot="1" x14ac:dyDescent="0.3">
      <c r="A13" s="61"/>
      <c r="B13" s="51"/>
      <c r="C13" s="51"/>
      <c r="D13" s="51"/>
      <c r="E13" s="51"/>
      <c r="F13" s="62"/>
      <c r="G13" s="62"/>
      <c r="H13" s="67"/>
      <c r="I13" s="67"/>
      <c r="J13" s="62"/>
      <c r="K13" s="62"/>
      <c r="L13" s="63"/>
      <c r="M13" s="63"/>
      <c r="N13" s="63"/>
      <c r="O13" s="63"/>
      <c r="P13" s="50"/>
      <c r="Q13" s="64"/>
    </row>
    <row r="14" spans="1:21" ht="20.149999999999999" customHeight="1" thickBot="1" x14ac:dyDescent="0.35">
      <c r="A14" s="94" t="s">
        <v>18</v>
      </c>
      <c r="B14" s="81"/>
      <c r="C14" s="81"/>
      <c r="D14" s="81"/>
      <c r="F14" s="198" t="s">
        <v>19</v>
      </c>
      <c r="G14" s="199"/>
      <c r="H14" s="172" t="s">
        <v>20</v>
      </c>
      <c r="I14" s="173"/>
      <c r="J14" s="174"/>
      <c r="L14" s="93" t="s">
        <v>21</v>
      </c>
      <c r="M14" s="82"/>
      <c r="N14" s="82"/>
      <c r="O14" s="82"/>
      <c r="P14" s="82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90" t="s">
        <v>17</v>
      </c>
      <c r="B15" s="191"/>
      <c r="C15" s="84" t="s">
        <v>11</v>
      </c>
      <c r="D15" s="85" t="s">
        <v>12</v>
      </c>
      <c r="F15" s="200"/>
      <c r="G15" s="201"/>
      <c r="H15" s="175"/>
      <c r="I15" s="176"/>
      <c r="J15" s="177"/>
      <c r="L15" s="169" t="s">
        <v>22</v>
      </c>
      <c r="M15" s="169"/>
      <c r="N15" s="169"/>
      <c r="O15" s="169"/>
      <c r="P15" s="96">
        <f>IF(R14=TRUE, 1, 0)</f>
        <v>0</v>
      </c>
    </row>
    <row r="16" spans="1:21" ht="18.75" customHeight="1" x14ac:dyDescent="0.35">
      <c r="A16" s="192" t="s">
        <v>23</v>
      </c>
      <c r="B16" s="193"/>
      <c r="C16" s="86">
        <f>G12+K12</f>
        <v>0</v>
      </c>
      <c r="D16" s="87">
        <f>H12+L12</f>
        <v>2110</v>
      </c>
      <c r="F16" s="121" t="s">
        <v>24</v>
      </c>
      <c r="G16" s="122"/>
      <c r="H16" s="181">
        <v>-3.2199999999999999E-2</v>
      </c>
      <c r="I16" s="182"/>
      <c r="J16" s="183"/>
      <c r="L16" s="170"/>
      <c r="M16" s="170"/>
      <c r="N16" s="170"/>
      <c r="O16" s="170"/>
      <c r="P16" s="98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4">
      <c r="A17" s="194" t="s">
        <v>25</v>
      </c>
      <c r="B17" s="195"/>
      <c r="C17" s="90">
        <f>M12+O12</f>
        <v>0</v>
      </c>
      <c r="D17" s="91">
        <f>N12+P12</f>
        <v>2529</v>
      </c>
      <c r="F17" s="123" t="s">
        <v>26</v>
      </c>
      <c r="G17" s="124"/>
      <c r="H17" s="184" t="s">
        <v>47</v>
      </c>
      <c r="I17" s="185"/>
      <c r="J17" s="186"/>
      <c r="L17" s="171" t="s">
        <v>27</v>
      </c>
      <c r="M17" s="171"/>
      <c r="N17" s="171"/>
      <c r="O17" s="171"/>
      <c r="P17" s="97">
        <f>IF(R16=TRUE, 1, 0)</f>
        <v>1</v>
      </c>
    </row>
    <row r="18" spans="1:18" ht="18.75" customHeight="1" thickBot="1" x14ac:dyDescent="0.4">
      <c r="A18" s="196" t="s">
        <v>28</v>
      </c>
      <c r="B18" s="197"/>
      <c r="C18" s="88">
        <f>C16-C17</f>
        <v>0</v>
      </c>
      <c r="D18" s="89">
        <f>D16-D17</f>
        <v>-419</v>
      </c>
      <c r="F18" s="202" t="s">
        <v>29</v>
      </c>
      <c r="G18" s="203"/>
      <c r="H18" s="187">
        <v>-2.7740000000000001E-2</v>
      </c>
      <c r="I18" s="188"/>
      <c r="J18" s="189"/>
      <c r="L18" s="170"/>
      <c r="M18" s="170"/>
      <c r="N18" s="170"/>
      <c r="O18" s="170"/>
      <c r="P18" s="98"/>
      <c r="R18" s="1" t="b">
        <f>AND(H19&gt;=-0.02, H19&lt;=0.02)</f>
        <v>0</v>
      </c>
    </row>
    <row r="19" spans="1:18" ht="16.5" customHeight="1" thickBot="1" x14ac:dyDescent="0.3">
      <c r="F19" s="137" t="s">
        <v>30</v>
      </c>
      <c r="G19" s="138"/>
      <c r="H19" s="178">
        <f>AVERAGE(H16:J18)</f>
        <v>-2.997E-2</v>
      </c>
      <c r="I19" s="179"/>
      <c r="J19" s="180"/>
      <c r="L19" s="167" t="s">
        <v>31</v>
      </c>
      <c r="M19" s="167"/>
      <c r="N19" s="167"/>
      <c r="O19" s="167"/>
      <c r="P19" s="92">
        <f>IF(R18=TRUE, 1, 0)</f>
        <v>0</v>
      </c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67"/>
      <c r="M20" s="167"/>
      <c r="N20" s="167"/>
      <c r="O20" s="167"/>
      <c r="P20" s="95"/>
    </row>
    <row r="21" spans="1:18" ht="13.6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3"/>
      <c r="M21" s="53"/>
      <c r="N21" s="54"/>
      <c r="O21" s="54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5" t="s">
        <v>48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5"/>
    </row>
    <row r="24" spans="1:18" ht="20.149999999999999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5"/>
    </row>
    <row r="25" spans="1:18" ht="20.149999999999999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4" t="s">
        <v>33</v>
      </c>
      <c r="B28" s="135"/>
      <c r="C28" s="135"/>
      <c r="D28" s="135"/>
      <c r="E28" s="135"/>
      <c r="F28" s="136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2"/>
    </row>
    <row r="29" spans="1:18" ht="19.25" customHeight="1" thickBot="1" x14ac:dyDescent="0.3">
      <c r="A29" s="5" t="s">
        <v>9</v>
      </c>
      <c r="B29" s="160" t="s">
        <v>34</v>
      </c>
      <c r="C29" s="161"/>
      <c r="D29" s="115" t="s">
        <v>35</v>
      </c>
      <c r="E29" s="117"/>
      <c r="F29" s="117"/>
      <c r="G29" s="116"/>
      <c r="H29" s="115" t="s">
        <v>36</v>
      </c>
      <c r="I29" s="116"/>
      <c r="J29" s="117" t="s">
        <v>37</v>
      </c>
      <c r="K29" s="117"/>
      <c r="L29" s="118" t="s">
        <v>6</v>
      </c>
      <c r="M29" s="118"/>
      <c r="N29" s="111" t="s">
        <v>7</v>
      </c>
      <c r="O29" s="112"/>
      <c r="P29" s="56" t="s">
        <v>38</v>
      </c>
    </row>
    <row r="30" spans="1:18" ht="18.75" customHeight="1" thickBot="1" x14ac:dyDescent="0.3">
      <c r="A30" s="57" t="s">
        <v>39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55">
        <f t="shared" ref="P30:P38" si="3">L30-N30</f>
        <v>0</v>
      </c>
    </row>
    <row r="31" spans="1:18" ht="18.75" customHeight="1" thickBot="1" x14ac:dyDescent="0.3">
      <c r="A31" s="58" t="s">
        <v>39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55">
        <f t="shared" si="3"/>
        <v>0</v>
      </c>
    </row>
    <row r="32" spans="1:18" ht="19.25" customHeight="1" thickBot="1" x14ac:dyDescent="0.3">
      <c r="A32" s="58" t="s">
        <v>39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7" t="s">
        <v>39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8" t="s">
        <v>39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7" t="s">
        <v>39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5">
        <f t="shared" si="3"/>
        <v>0</v>
      </c>
    </row>
    <row r="37" spans="1:16" ht="19.5" customHeight="1" thickBot="1" x14ac:dyDescent="0.3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ht="18.75" customHeight="1" x14ac:dyDescent="0.25">
      <c r="A38" s="58" t="s">
        <v>39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5">
        <f t="shared" si="3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2025-05-03T02:27:40Z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