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8_{83EEF424-8E37-1B45-9A48-F784A14DC5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K12" i="1"/>
  <c r="L12" i="1"/>
  <c r="E8" i="1"/>
  <c r="F8" i="1"/>
  <c r="I8" i="1"/>
  <c r="J8" i="1"/>
  <c r="P33" i="1"/>
  <c r="P34" i="1"/>
  <c r="P35" i="1"/>
  <c r="P36" i="1"/>
  <c r="P37" i="1"/>
  <c r="P38" i="1"/>
  <c r="O12" i="1"/>
  <c r="N12" i="1"/>
  <c r="M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<sst xmlns="http://schemas.openxmlformats.org/spreadsheetml/2006/main" count="74" uniqueCount="46">
  <si>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</si>
  <si>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</si>
  <si>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</si>
  <si>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</si>
  <si>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</si>
  <si>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</si>
  <si>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</si>
  <si>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</si>
  <si>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</si>
  <si>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</si>
  <si>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</si>
  <si>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</si>
  <si>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</si>
  <si>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</si>
  <si>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</si>
  <si>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</si>
  <si>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</si>
  <si>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</si>
  <si>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</si>
  <si>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</si>
  <si>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</si>
  <si>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</si>
  <si>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</si>
  <si>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</si>
  <si>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</si>
  <si>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</si>
  <si>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</si>
  <si>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</si>
  <si>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</si>
  <si>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</si>
  <si>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</si>
  <si>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</si>
  <si>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</si>
  <si>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</si>
  <si>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</si>
  <si>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</si>
  <si>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</si>
  <si>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RTU-A</t>
  </si>
  <si>
    <t>RTU-B</t>
  </si>
  <si>
    <t>RTU-C</t>
  </si>
  <si>
    <t>KEF-1</t>
  </si>
  <si>
    <t>DINING</t>
  </si>
  <si>
    <t>KITCHEN</t>
  </si>
  <si>
    <t>HOOD 1</t>
  </si>
  <si>
    <t>RESTROOMS</t>
  </si>
  <si>
    <t>MUA-1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</si>
</sst>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174353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H9" sqref="H9"/>
    </sheetView>
  </sheetViews>
  <sheetFormatPr defaultColWidth="9.16796875" defaultRowHeight="12.75" x14ac:dyDescent="0.15"/>
  <cols>
    <col min="1" max="1" width="10.515625" style="1" customWidth="1"/>
    <col min="2" max="2" width="11.73046875" style="1" bestFit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16796875" style="1" customWidth="1"/>
    <col min="9" max="9" width="8.76171875" style="1" customWidth="1"/>
    <col min="10" max="10" width="7.8203125" style="1" customWidth="1"/>
    <col min="11" max="11" width="8.4921875" style="1" customWidth="1"/>
    <col min="12" max="12" width="7.820312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82" t="s">
        <v>31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55" t="s">
        <v>0</v>
      </c>
      <c r="D4" s="156"/>
      <c r="E4" s="130" t="s">
        <v>1</v>
      </c>
      <c r="F4" s="129"/>
      <c r="G4" s="161" t="s">
        <v>2</v>
      </c>
      <c r="H4" s="162"/>
      <c r="I4" s="153" t="s">
        <v>25</v>
      </c>
      <c r="J4" s="154"/>
      <c r="K4" s="159" t="s">
        <v>3</v>
      </c>
      <c r="L4" s="160"/>
      <c r="M4" s="157" t="s">
        <v>4</v>
      </c>
      <c r="N4" s="158"/>
      <c r="O4" s="157" t="s">
        <v>36</v>
      </c>
      <c r="P4" s="158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thickBot="1" x14ac:dyDescent="0.2">
      <c r="A6" s="76" t="s">
        <v>37</v>
      </c>
      <c r="B6" s="74" t="s">
        <v>41</v>
      </c>
      <c r="C6" s="23">
        <v>2000</v>
      </c>
      <c r="D6" s="24">
        <v>2111</v>
      </c>
      <c r="E6" s="23">
        <f t="shared" ref="E6:F7" si="0">C6-G6</f>
        <v>1500</v>
      </c>
      <c r="F6" s="24">
        <f t="shared" si="0"/>
        <v>1809</v>
      </c>
      <c r="G6" s="25">
        <v>500</v>
      </c>
      <c r="H6" s="26">
        <v>302</v>
      </c>
      <c r="I6" s="27">
        <f>G6/C6</f>
        <v>0.25</v>
      </c>
      <c r="J6" s="28">
        <f>H6/D6</f>
        <v>0.14306016106110847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thickBot="1" x14ac:dyDescent="0.2">
      <c r="A7" s="76" t="s">
        <v>38</v>
      </c>
      <c r="B7" s="75" t="s">
        <v>41</v>
      </c>
      <c r="C7" s="35">
        <v>2400</v>
      </c>
      <c r="D7" s="36">
        <v>2223</v>
      </c>
      <c r="E7" s="35">
        <f t="shared" si="0"/>
        <v>1800</v>
      </c>
      <c r="F7" s="36">
        <f t="shared" si="0"/>
        <v>1751</v>
      </c>
      <c r="G7" s="37">
        <v>600</v>
      </c>
      <c r="H7" s="38">
        <v>472</v>
      </c>
      <c r="I7" s="39">
        <f t="shared" ref="I7:J7" si="1">G7/C7</f>
        <v>0.25</v>
      </c>
      <c r="J7" s="40">
        <f t="shared" si="1"/>
        <v>0.21232568600989654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6" t="s">
        <v>39</v>
      </c>
      <c r="B8" s="75" t="s">
        <v>42</v>
      </c>
      <c r="C8" s="35">
        <v>2000</v>
      </c>
      <c r="D8" s="36">
        <v>2072</v>
      </c>
      <c r="E8" s="35">
        <f t="shared" ref="E8" si="2">C8-G8</f>
        <v>1500</v>
      </c>
      <c r="F8" s="36">
        <f t="shared" ref="F8" si="3">D8-H8</f>
        <v>1509</v>
      </c>
      <c r="G8" s="37">
        <v>500</v>
      </c>
      <c r="H8" s="38">
        <v>563</v>
      </c>
      <c r="I8" s="39">
        <f t="shared" ref="I8" si="4">G8/C8</f>
        <v>0.25</v>
      </c>
      <c r="J8" s="40">
        <f t="shared" ref="J8" si="5">H8/D8</f>
        <v>0.2717181467181467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15">
      <c r="A9" s="114" t="s">
        <v>45</v>
      </c>
      <c r="B9" s="75" t="s">
        <v>43</v>
      </c>
      <c r="C9" s="47"/>
      <c r="D9" s="48"/>
      <c r="E9" s="47"/>
      <c r="F9" s="48"/>
      <c r="G9" s="41"/>
      <c r="H9" s="42"/>
      <c r="I9" s="117"/>
      <c r="J9" s="118"/>
      <c r="K9" s="116">
        <v>2200</v>
      </c>
      <c r="L9" s="115">
        <v>2259</v>
      </c>
      <c r="M9" s="43"/>
      <c r="N9" s="44"/>
      <c r="O9" s="45"/>
      <c r="P9" s="46"/>
      <c r="Q9" s="65"/>
      <c r="R9" s="70"/>
    </row>
    <row r="10" spans="1:21" ht="20.100000000000001" customHeight="1" x14ac:dyDescent="0.15">
      <c r="A10" s="77" t="s">
        <v>40</v>
      </c>
      <c r="B10" s="75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3300</v>
      </c>
      <c r="N10" s="51">
        <v>2770</v>
      </c>
      <c r="O10" s="45"/>
      <c r="P10" s="46"/>
      <c r="Q10" s="65"/>
      <c r="R10" s="70"/>
    </row>
    <row r="11" spans="1:21" ht="20.100000000000001" customHeight="1" thickBot="1" x14ac:dyDescent="0.2">
      <c r="A11" s="87" t="s">
        <v>10</v>
      </c>
      <c r="B11" s="88" t="s">
        <v>44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225</v>
      </c>
      <c r="P11" s="56">
        <v>231</v>
      </c>
      <c r="Q11" s="65"/>
      <c r="R11" s="70"/>
    </row>
    <row r="12" spans="1:21" ht="20.100000000000001" customHeight="1" thickBot="1" x14ac:dyDescent="0.2">
      <c r="A12" s="119" t="s">
        <v>26</v>
      </c>
      <c r="B12" s="120"/>
      <c r="C12" s="78">
        <f>SUM(C6:C11)</f>
        <v>6400</v>
      </c>
      <c r="D12" s="79">
        <f>SUM(D6:D11)</f>
        <v>6406</v>
      </c>
      <c r="E12" s="78">
        <f>SUM(E6:E11)</f>
        <v>4800</v>
      </c>
      <c r="F12" s="79">
        <f>SUM(F6:F11)</f>
        <v>5069</v>
      </c>
      <c r="G12" s="80">
        <f>SUM(G6:G11)</f>
        <v>1600</v>
      </c>
      <c r="H12" s="81">
        <f>SUM(H6:H11)</f>
        <v>1337</v>
      </c>
      <c r="I12" s="82"/>
      <c r="J12" s="83"/>
      <c r="K12" s="80">
        <f>SUM(K6:K11)</f>
        <v>2200</v>
      </c>
      <c r="L12" s="81">
        <f>SUM(L6:L11)</f>
        <v>2259</v>
      </c>
      <c r="M12" s="113">
        <f>SUM(M6:M11)</f>
        <v>3300</v>
      </c>
      <c r="N12" s="84">
        <f>SUM(N6:N11)</f>
        <v>2770</v>
      </c>
      <c r="O12" s="85">
        <f>SUM(O6:O11)</f>
        <v>225</v>
      </c>
      <c r="P12" s="86">
        <f>SUM(P6:P11)</f>
        <v>231</v>
      </c>
      <c r="Q12" s="52"/>
      <c r="R12" s="70"/>
    </row>
    <row r="13" spans="1:21" ht="20.100000000000001" customHeight="1" thickBot="1" x14ac:dyDescent="0.2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">
      <c r="A14" s="108" t="s">
        <v>27</v>
      </c>
      <c r="B14" s="95"/>
      <c r="C14" s="95"/>
      <c r="D14" s="95"/>
      <c r="F14" s="212" t="s">
        <v>11</v>
      </c>
      <c r="G14" s="213"/>
      <c r="H14" s="186" t="s">
        <v>30</v>
      </c>
      <c r="I14" s="187"/>
      <c r="J14" s="188"/>
      <c r="L14" s="107" t="s">
        <v>32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204" t="s">
        <v>26</v>
      </c>
      <c r="B15" s="205"/>
      <c r="C15" s="98" t="s">
        <v>7</v>
      </c>
      <c r="D15" s="99" t="s">
        <v>8</v>
      </c>
      <c r="F15" s="214"/>
      <c r="G15" s="215"/>
      <c r="H15" s="189"/>
      <c r="I15" s="190"/>
      <c r="J15" s="191"/>
      <c r="L15" s="183" t="s">
        <v>35</v>
      </c>
      <c r="M15" s="183"/>
      <c r="N15" s="183"/>
      <c r="O15" s="183"/>
      <c r="P15" s="110">
        <f>IF(R14=TRUE, 1, 0)</f>
        <v>1</v>
      </c>
    </row>
    <row r="16" spans="1:21" ht="18.75" customHeight="1" x14ac:dyDescent="0.15">
      <c r="A16" s="206" t="s">
        <v>29</v>
      </c>
      <c r="B16" s="207"/>
      <c r="C16" s="100">
        <f>G12+K12</f>
        <v>3800</v>
      </c>
      <c r="D16" s="101">
        <f>H12+L12</f>
        <v>3596</v>
      </c>
      <c r="F16" s="135" t="s">
        <v>12</v>
      </c>
      <c r="G16" s="136"/>
      <c r="H16" s="195"/>
      <c r="I16" s="196"/>
      <c r="J16" s="197"/>
      <c r="L16" s="184"/>
      <c r="M16" s="184"/>
      <c r="N16" s="184"/>
      <c r="O16" s="184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">
      <c r="A17" s="208" t="s">
        <v>28</v>
      </c>
      <c r="B17" s="209"/>
      <c r="C17" s="104">
        <f>M12+O12</f>
        <v>3525</v>
      </c>
      <c r="D17" s="105">
        <f>N12+P12</f>
        <v>3001</v>
      </c>
      <c r="F17" s="137" t="s">
        <v>13</v>
      </c>
      <c r="G17" s="138"/>
      <c r="H17" s="198"/>
      <c r="I17" s="199"/>
      <c r="J17" s="200"/>
      <c r="L17" s="185" t="s">
        <v>33</v>
      </c>
      <c r="M17" s="185"/>
      <c r="N17" s="185"/>
      <c r="O17" s="185"/>
      <c r="P17" s="111" t="e">
        <f>IF(R16=TRUE, 1, 0)</f>
        <v>#DIV/0!</v>
      </c>
    </row>
    <row r="18" spans="1:18" ht="18.75" customHeight="1" thickBot="1" x14ac:dyDescent="0.2">
      <c r="A18" s="210" t="s">
        <v>17</v>
      </c>
      <c r="B18" s="211"/>
      <c r="C18" s="102">
        <f>C16-C17</f>
        <v>275</v>
      </c>
      <c r="D18" s="103">
        <f>D16-D17</f>
        <v>595</v>
      </c>
      <c r="F18" s="216" t="s">
        <v>14</v>
      </c>
      <c r="G18" s="217"/>
      <c r="H18" s="201"/>
      <c r="I18" s="202"/>
      <c r="J18" s="203"/>
      <c r="L18" s="184"/>
      <c r="M18" s="184"/>
      <c r="N18" s="184"/>
      <c r="O18" s="184"/>
      <c r="P18" s="112"/>
      <c r="R18" s="1" t="e">
        <f>AND(H19&gt;=-0.02, H19&lt;=0.02)</f>
        <v>#DIV/0!</v>
      </c>
    </row>
    <row r="19" spans="1:18" ht="16.5" customHeight="1" thickBot="1" x14ac:dyDescent="0.2">
      <c r="F19" s="151" t="s">
        <v>15</v>
      </c>
      <c r="G19" s="152"/>
      <c r="H19" s="192" t="e">
        <f>AVERAGE(H16:J18)</f>
        <v>#DIV/0!</v>
      </c>
      <c r="I19" s="193"/>
      <c r="J19" s="194"/>
      <c r="L19" s="181" t="s">
        <v>34</v>
      </c>
      <c r="M19" s="181"/>
      <c r="N19" s="181"/>
      <c r="O19" s="181"/>
      <c r="P19" s="106" t="e">
        <f>IF(R18=TRUE, 1, 0)</f>
        <v>#DIV/0!</v>
      </c>
    </row>
    <row r="20" spans="1:18" ht="13.9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1"/>
      <c r="M20" s="181"/>
      <c r="N20" s="181"/>
      <c r="O20" s="181"/>
      <c r="P20" s="109"/>
    </row>
    <row r="21" spans="1:18" ht="13.9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2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1"/>
      <c r="Q23" s="71"/>
    </row>
    <row r="24" spans="1:18" ht="20.100000000000001" customHeight="1" x14ac:dyDescent="0.15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4"/>
      <c r="Q24" s="71"/>
    </row>
    <row r="25" spans="1:18" ht="20.100000000000001" customHeight="1" thickBot="1" x14ac:dyDescent="0.2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48" t="s">
        <v>18</v>
      </c>
      <c r="B28" s="149"/>
      <c r="C28" s="149"/>
      <c r="D28" s="149"/>
      <c r="E28" s="149"/>
      <c r="F28" s="150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2">
      <c r="A29" s="5" t="s">
        <v>6</v>
      </c>
      <c r="B29" s="174" t="s">
        <v>23</v>
      </c>
      <c r="C29" s="175"/>
      <c r="D29" s="129" t="s">
        <v>22</v>
      </c>
      <c r="E29" s="131"/>
      <c r="F29" s="131"/>
      <c r="G29" s="130"/>
      <c r="H29" s="129" t="s">
        <v>19</v>
      </c>
      <c r="I29" s="130"/>
      <c r="J29" s="131" t="s">
        <v>20</v>
      </c>
      <c r="K29" s="131"/>
      <c r="L29" s="132" t="s">
        <v>3</v>
      </c>
      <c r="M29" s="132"/>
      <c r="N29" s="125" t="s">
        <v>4</v>
      </c>
      <c r="O29" s="126"/>
      <c r="P29" s="62" t="s">
        <v>21</v>
      </c>
    </row>
    <row r="30" spans="1:18" ht="18.75" customHeight="1" thickBot="1" x14ac:dyDescent="0.2">
      <c r="A30" s="63" t="s">
        <v>24</v>
      </c>
      <c r="B30" s="172"/>
      <c r="C30" s="173"/>
      <c r="D30" s="164"/>
      <c r="E30" s="178"/>
      <c r="F30" s="178"/>
      <c r="G30" s="165"/>
      <c r="H30" s="164"/>
      <c r="I30" s="165"/>
      <c r="J30" s="166"/>
      <c r="K30" s="167"/>
      <c r="L30" s="123"/>
      <c r="M30" s="124"/>
      <c r="N30" s="127"/>
      <c r="O30" s="128"/>
      <c r="P30" s="61">
        <f t="shared" ref="P30:P38" si="6">L30-N30</f>
        <v>0</v>
      </c>
    </row>
    <row r="31" spans="1:18" ht="18.75" customHeight="1" thickBot="1" x14ac:dyDescent="0.2">
      <c r="A31" s="64" t="s">
        <v>24</v>
      </c>
      <c r="B31" s="171"/>
      <c r="C31" s="171"/>
      <c r="D31" s="133"/>
      <c r="E31" s="170"/>
      <c r="F31" s="170"/>
      <c r="G31" s="134"/>
      <c r="H31" s="133"/>
      <c r="I31" s="134"/>
      <c r="J31" s="121"/>
      <c r="K31" s="122"/>
      <c r="L31" s="123"/>
      <c r="M31" s="124"/>
      <c r="N31" s="127"/>
      <c r="O31" s="128"/>
      <c r="P31" s="61">
        <f t="shared" si="6"/>
        <v>0</v>
      </c>
    </row>
    <row r="32" spans="1:18" ht="19.149999999999999" customHeight="1" thickBot="1" x14ac:dyDescent="0.2">
      <c r="A32" s="64" t="s">
        <v>24</v>
      </c>
      <c r="B32" s="176"/>
      <c r="C32" s="177"/>
      <c r="D32" s="133"/>
      <c r="E32" s="170"/>
      <c r="F32" s="170"/>
      <c r="G32" s="134"/>
      <c r="H32" s="133"/>
      <c r="I32" s="134"/>
      <c r="J32" s="133"/>
      <c r="K32" s="163"/>
      <c r="L32" s="168"/>
      <c r="M32" s="169"/>
      <c r="N32" s="179"/>
      <c r="O32" s="180"/>
      <c r="P32" s="61">
        <f t="shared" si="6"/>
        <v>0</v>
      </c>
    </row>
    <row r="33" spans="1:16" ht="19.5" customHeight="1" thickBot="1" x14ac:dyDescent="0.2">
      <c r="A33" s="63" t="s">
        <v>24</v>
      </c>
      <c r="B33" s="218"/>
      <c r="C33" s="219"/>
      <c r="D33" s="176"/>
      <c r="E33" s="220"/>
      <c r="F33" s="220"/>
      <c r="G33" s="177"/>
      <c r="H33" s="176"/>
      <c r="I33" s="177"/>
      <c r="J33" s="176"/>
      <c r="K33" s="177"/>
      <c r="L33" s="168"/>
      <c r="M33" s="169"/>
      <c r="N33" s="179"/>
      <c r="O33" s="180"/>
      <c r="P33" s="61">
        <f t="shared" si="6"/>
        <v>0</v>
      </c>
    </row>
    <row r="34" spans="1:16" ht="19.5" customHeight="1" thickBot="1" x14ac:dyDescent="0.2">
      <c r="A34" s="64" t="s">
        <v>24</v>
      </c>
      <c r="B34" s="176"/>
      <c r="C34" s="177"/>
      <c r="D34" s="133"/>
      <c r="E34" s="170"/>
      <c r="F34" s="170"/>
      <c r="G34" s="134"/>
      <c r="H34" s="133"/>
      <c r="I34" s="134"/>
      <c r="J34" s="133"/>
      <c r="K34" s="134"/>
      <c r="L34" s="168"/>
      <c r="M34" s="169"/>
      <c r="N34" s="179"/>
      <c r="O34" s="180"/>
      <c r="P34" s="61">
        <f t="shared" si="6"/>
        <v>0</v>
      </c>
    </row>
    <row r="35" spans="1:16" ht="19.5" customHeight="1" thickBot="1" x14ac:dyDescent="0.2">
      <c r="A35" s="64" t="s">
        <v>24</v>
      </c>
      <c r="B35" s="176"/>
      <c r="C35" s="177"/>
      <c r="D35" s="133"/>
      <c r="E35" s="170"/>
      <c r="F35" s="170"/>
      <c r="G35" s="134"/>
      <c r="H35" s="133"/>
      <c r="I35" s="134"/>
      <c r="J35" s="133"/>
      <c r="K35" s="134"/>
      <c r="L35" s="168"/>
      <c r="M35" s="169"/>
      <c r="N35" s="179"/>
      <c r="O35" s="180"/>
      <c r="P35" s="61">
        <f t="shared" si="6"/>
        <v>0</v>
      </c>
    </row>
    <row r="36" spans="1:16" ht="19.5" customHeight="1" thickBot="1" x14ac:dyDescent="0.2">
      <c r="A36" s="63" t="s">
        <v>24</v>
      </c>
      <c r="B36" s="218"/>
      <c r="C36" s="219"/>
      <c r="D36" s="176"/>
      <c r="E36" s="220"/>
      <c r="F36" s="220"/>
      <c r="G36" s="177"/>
      <c r="H36" s="176"/>
      <c r="I36" s="177"/>
      <c r="J36" s="176"/>
      <c r="K36" s="177"/>
      <c r="L36" s="168"/>
      <c r="M36" s="169"/>
      <c r="N36" s="179"/>
      <c r="O36" s="180"/>
      <c r="P36" s="61">
        <f t="shared" si="6"/>
        <v>0</v>
      </c>
    </row>
    <row r="37" spans="1:16" ht="19.5" customHeight="1" thickBot="1" x14ac:dyDescent="0.2">
      <c r="A37" s="64" t="s">
        <v>24</v>
      </c>
      <c r="B37" s="176"/>
      <c r="C37" s="177"/>
      <c r="D37" s="133"/>
      <c r="E37" s="170"/>
      <c r="F37" s="170"/>
      <c r="G37" s="134"/>
      <c r="H37" s="133"/>
      <c r="I37" s="134"/>
      <c r="J37" s="133"/>
      <c r="K37" s="134"/>
      <c r="L37" s="168"/>
      <c r="M37" s="169"/>
      <c r="N37" s="179"/>
      <c r="O37" s="180"/>
      <c r="P37" s="61">
        <f t="shared" si="6"/>
        <v>0</v>
      </c>
    </row>
    <row r="38" spans="1:16" ht="18.75" customHeight="1" x14ac:dyDescent="0.15">
      <c r="A38" s="64" t="s">
        <v>24</v>
      </c>
      <c r="B38" s="176"/>
      <c r="C38" s="177"/>
      <c r="D38" s="133"/>
      <c r="E38" s="170"/>
      <c r="F38" s="170"/>
      <c r="G38" s="134"/>
      <c r="H38" s="133"/>
      <c r="I38" s="134"/>
      <c r="J38" s="133"/>
      <c r="K38" s="134"/>
      <c r="L38" s="168"/>
      <c r="M38" s="169"/>
      <c r="N38" s="179"/>
      <c r="O38" s="180"/>
      <c r="P38" s="61">
        <f t="shared" si="6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90DA15-8785-4B28-A8CA-1877E01589F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2024-01-31T16:44:50Z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27749900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