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C5960EA5-9F15-4372-8DFD-D13C83490908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20" i="1"/>
  <c r="E8" i="1"/>
  <c r="F8" i="1"/>
  <c r="I8" i="1"/>
  <c r="E9" i="1"/>
  <c r="F9" i="1"/>
  <c r="I9" i="1"/>
  <c r="J9" i="1"/>
  <c r="P13" i="1" l="1"/>
  <c r="O13" i="1"/>
  <c r="N13" i="1"/>
  <c r="M13" i="1"/>
  <c r="L13" i="1"/>
  <c r="K13" i="1"/>
  <c r="H13" i="1"/>
  <c r="G13" i="1"/>
  <c r="D13" i="1"/>
  <c r="C13" i="1"/>
  <c r="D18" i="1" l="1"/>
  <c r="C17" i="1"/>
  <c r="D17" i="1"/>
  <c r="C18" i="1"/>
  <c r="A32" i="1" s="1"/>
  <c r="T16" i="1"/>
  <c r="R18" i="1" l="1"/>
  <c r="R20" i="1" l="1"/>
  <c r="P22" i="1" s="1"/>
  <c r="P20" i="1"/>
  <c r="C19" i="1"/>
  <c r="T14" i="1" s="1"/>
  <c r="D19" i="1"/>
  <c r="U16" i="1" s="1"/>
  <c r="R16" i="1" s="1"/>
  <c r="J7" i="1"/>
  <c r="J6" i="1"/>
  <c r="I7" i="1"/>
  <c r="I6" i="1"/>
  <c r="U14" i="1" l="1"/>
  <c r="R14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<sst xmlns="http://schemas.openxmlformats.org/spreadsheetml/2006/main" count="61" uniqueCount="44">
  <si>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</si>
  <si>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</si>
  <si>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</si>
  <si>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</si>
  <si>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</si>
  <si>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</si>
  <si>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</si>
  <si>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</si>
  <si>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</si>
  <si>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</si>
  <si>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</si>
  <si>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</si>
  <si>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</si>
  <si>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</si>
  <si>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</si>
  <si>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</si>
  <si>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</si>
  <si>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</si>
  <si>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</si>
  <si>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</si>
  <si>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</si>
  <si>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</si>
  <si>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</si>
  <si>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</si>
  <si>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</si>
  <si>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</si>
  <si>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</si>
  <si>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</si>
  <si>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</si>
  <si>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</si>
  <si>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</si>
  <si>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</si>
  <si>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</si>
  <si>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</si>
  <si>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</si>
  <si>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</si>
  <si>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</si>
  <si>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GENERAL SALES</t>
  </si>
  <si>
    <t>EMPLOYEE RM</t>
  </si>
  <si>
    <t>PHARMACY</t>
  </si>
  <si>
    <t>EF-3</t>
  </si>
  <si>
    <t>ONE HR PHOTO</t>
  </si>
  <si>
    <t>TOILET</t>
  </si>
  <si>
    <t>RTU1: Economizer not functional &amp; fan VFD not communicating with controller. RTU2: Motor sheave seems unstable, belt becomes loose around 54Hz, cannot speed up further. RTU3 is not functional. RTU4: Low cfm, no VFD single speed. EF1 &amp; EF3 very dirty and clogged with debris, low cfm. EF2 not functional, speed controller not hooked up, no dial to 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</si>
</sst>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629331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5" zoomScaleNormal="55" zoomScaleSheetLayoutView="85" workbookViewId="0">
      <selection activeCell="L33" sqref="L33:M33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45">
      <c r="A3" s="78"/>
    </row>
    <row r="4" spans="1:21" ht="20.149999999999999" customHeight="1" thickBot="1" x14ac:dyDescent="0.3">
      <c r="A4" s="5"/>
      <c r="B4" s="7" t="s">
        <v>1</v>
      </c>
      <c r="C4" s="127" t="s">
        <v>2</v>
      </c>
      <c r="D4" s="128"/>
      <c r="E4" s="135" t="s">
        <v>3</v>
      </c>
      <c r="F4" s="136"/>
      <c r="G4" s="133" t="s">
        <v>4</v>
      </c>
      <c r="H4" s="134"/>
      <c r="I4" s="125" t="s">
        <v>5</v>
      </c>
      <c r="J4" s="126"/>
      <c r="K4" s="131" t="s">
        <v>6</v>
      </c>
      <c r="L4" s="132"/>
      <c r="M4" s="129" t="s">
        <v>7</v>
      </c>
      <c r="N4" s="130"/>
      <c r="O4" s="129" t="s">
        <v>8</v>
      </c>
      <c r="P4" s="130"/>
      <c r="Q4" s="6"/>
      <c r="R4" s="56"/>
    </row>
    <row r="5" spans="1:21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49999999999999" customHeight="1" x14ac:dyDescent="0.25">
      <c r="A6" s="65" t="s">
        <v>13</v>
      </c>
      <c r="B6" s="96" t="s">
        <v>37</v>
      </c>
      <c r="C6" s="22">
        <v>5040</v>
      </c>
      <c r="D6" s="23">
        <v>1587</v>
      </c>
      <c r="E6" s="22">
        <f t="shared" ref="E6:F7" si="0">C6-G6</f>
        <v>4340</v>
      </c>
      <c r="F6" s="23">
        <f t="shared" si="0"/>
        <v>1587</v>
      </c>
      <c r="G6" s="24">
        <v>700</v>
      </c>
      <c r="H6" s="25">
        <v>0</v>
      </c>
      <c r="I6" s="26">
        <f>G6/C6</f>
        <v>0.1388888888888889</v>
      </c>
      <c r="J6" s="27">
        <f>H6/D6</f>
        <v>0</v>
      </c>
      <c r="K6" s="28"/>
      <c r="L6" s="29"/>
      <c r="M6" s="30"/>
      <c r="N6" s="31"/>
      <c r="O6" s="32"/>
      <c r="P6" s="33"/>
      <c r="Q6" s="62"/>
      <c r="R6" s="60"/>
    </row>
    <row r="7" spans="1:21" ht="20.149999999999999" customHeight="1" x14ac:dyDescent="0.25">
      <c r="A7" s="66" t="s">
        <v>14</v>
      </c>
      <c r="B7" s="93" t="s">
        <v>37</v>
      </c>
      <c r="C7" s="34">
        <v>5040</v>
      </c>
      <c r="D7" s="35">
        <v>2419</v>
      </c>
      <c r="E7" s="34">
        <f t="shared" si="0"/>
        <v>4340</v>
      </c>
      <c r="F7" s="35">
        <f t="shared" si="0"/>
        <v>1967</v>
      </c>
      <c r="G7" s="36">
        <v>700</v>
      </c>
      <c r="H7" s="37">
        <v>452</v>
      </c>
      <c r="I7" s="38">
        <f t="shared" ref="I7:J7" si="1">G7/C7</f>
        <v>0.1388888888888889</v>
      </c>
      <c r="J7" s="39">
        <f t="shared" si="1"/>
        <v>0.18685407193054981</v>
      </c>
      <c r="K7" s="40"/>
      <c r="L7" s="41"/>
      <c r="M7" s="42"/>
      <c r="N7" s="43"/>
      <c r="O7" s="44"/>
      <c r="P7" s="45"/>
      <c r="Q7" s="55"/>
      <c r="R7" s="60"/>
    </row>
    <row r="8" spans="1:21" ht="20.149999999999999" customHeight="1" x14ac:dyDescent="0.25">
      <c r="A8" s="66" t="s">
        <v>15</v>
      </c>
      <c r="B8" s="64" t="s">
        <v>38</v>
      </c>
      <c r="C8" s="34">
        <v>4200</v>
      </c>
      <c r="D8" s="35">
        <v>0</v>
      </c>
      <c r="E8" s="34">
        <f t="shared" ref="E8:E9" si="2">C8-G8</f>
        <v>3500</v>
      </c>
      <c r="F8" s="35">
        <f t="shared" ref="F8:F9" si="3">D8-H8</f>
        <v>0</v>
      </c>
      <c r="G8" s="36">
        <v>700</v>
      </c>
      <c r="H8" s="37">
        <v>0</v>
      </c>
      <c r="I8" s="38">
        <f t="shared" ref="I8:I9" si="4">G8/C8</f>
        <v>0.16666666666666666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5"/>
      <c r="R8" s="60"/>
    </row>
    <row r="9" spans="1:21" ht="19.5" customHeight="1" x14ac:dyDescent="0.25">
      <c r="A9" s="66" t="s">
        <v>16</v>
      </c>
      <c r="B9" s="64" t="s">
        <v>39</v>
      </c>
      <c r="C9" s="34">
        <v>1680</v>
      </c>
      <c r="D9" s="35">
        <v>964</v>
      </c>
      <c r="E9" s="34">
        <f t="shared" si="2"/>
        <v>1680</v>
      </c>
      <c r="F9" s="35">
        <f t="shared" si="3"/>
        <v>964</v>
      </c>
      <c r="G9" s="36">
        <v>0</v>
      </c>
      <c r="H9" s="37">
        <v>0</v>
      </c>
      <c r="I9" s="38">
        <f t="shared" si="4"/>
        <v>0</v>
      </c>
      <c r="J9" s="39">
        <f t="shared" si="5"/>
        <v>0</v>
      </c>
      <c r="K9" s="40"/>
      <c r="L9" s="41"/>
      <c r="M9" s="42"/>
      <c r="N9" s="43"/>
      <c r="O9" s="44"/>
      <c r="P9" s="45"/>
      <c r="Q9" s="55"/>
      <c r="R9" s="60"/>
    </row>
    <row r="10" spans="1:21" ht="20.149999999999999" customHeight="1" x14ac:dyDescent="0.25">
      <c r="A10" s="66" t="s">
        <v>17</v>
      </c>
      <c r="B10" s="64" t="s">
        <v>41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>
        <v>700</v>
      </c>
      <c r="P10" s="50">
        <v>373</v>
      </c>
      <c r="Q10" s="55"/>
      <c r="R10" s="60"/>
    </row>
    <row r="11" spans="1:21" ht="20.149999999999999" customHeight="1" x14ac:dyDescent="0.25">
      <c r="A11" s="66" t="s">
        <v>18</v>
      </c>
      <c r="B11" s="64" t="s">
        <v>42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2"/>
      <c r="N11" s="43"/>
      <c r="O11" s="49">
        <v>500</v>
      </c>
      <c r="P11" s="50">
        <v>338</v>
      </c>
      <c r="Q11" s="55"/>
      <c r="R11" s="60"/>
    </row>
    <row r="12" spans="1:21" ht="20.149999999999999" customHeight="1" thickBot="1" x14ac:dyDescent="0.3">
      <c r="A12" s="66" t="s">
        <v>40</v>
      </c>
      <c r="B12" s="64" t="s">
        <v>38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>
        <v>350</v>
      </c>
      <c r="P12" s="50">
        <v>0</v>
      </c>
      <c r="Q12" s="51"/>
      <c r="R12" s="60"/>
    </row>
    <row r="13" spans="1:21" ht="20.149999999999999" customHeight="1" thickBot="1" x14ac:dyDescent="0.3">
      <c r="A13" s="100" t="s">
        <v>19</v>
      </c>
      <c r="B13" s="101"/>
      <c r="C13" s="67">
        <f t="shared" ref="C13:H13" si="6">SUM(C6:C12)</f>
        <v>15960</v>
      </c>
      <c r="D13" s="68">
        <f t="shared" si="6"/>
        <v>4970</v>
      </c>
      <c r="E13" s="67">
        <f t="shared" si="6"/>
        <v>13860</v>
      </c>
      <c r="F13" s="68">
        <f t="shared" si="6"/>
        <v>4518</v>
      </c>
      <c r="G13" s="69">
        <f t="shared" si="6"/>
        <v>2100</v>
      </c>
      <c r="H13" s="70">
        <f t="shared" si="6"/>
        <v>452</v>
      </c>
      <c r="I13" s="71"/>
      <c r="J13" s="72"/>
      <c r="K13" s="69">
        <f t="shared" ref="K13:P13" si="7">SUM(K6:K12)</f>
        <v>0</v>
      </c>
      <c r="L13" s="70">
        <f t="shared" si="7"/>
        <v>0</v>
      </c>
      <c r="M13" s="94">
        <f t="shared" si="7"/>
        <v>0</v>
      </c>
      <c r="N13" s="73">
        <f t="shared" si="7"/>
        <v>0</v>
      </c>
      <c r="O13" s="74">
        <f t="shared" si="7"/>
        <v>1550</v>
      </c>
      <c r="P13" s="75">
        <f t="shared" si="7"/>
        <v>711</v>
      </c>
      <c r="Q13" s="60"/>
    </row>
    <row r="14" spans="1:21" ht="20.149999999999999" customHeight="1" thickBot="1" x14ac:dyDescent="0.3">
      <c r="A14" s="57"/>
      <c r="B14" s="52"/>
      <c r="C14" s="52"/>
      <c r="D14" s="52"/>
      <c r="E14" s="52"/>
      <c r="F14" s="58"/>
      <c r="G14" s="58"/>
      <c r="H14" s="63"/>
      <c r="I14" s="63"/>
      <c r="J14" s="58"/>
      <c r="K14" s="58"/>
      <c r="L14" s="59"/>
      <c r="M14" s="59"/>
      <c r="N14" s="59"/>
      <c r="O14" s="59"/>
      <c r="P14" s="51"/>
      <c r="R14" s="1" t="b">
        <f>T14=U14</f>
        <v>0</v>
      </c>
      <c r="T14" s="1" t="b">
        <f>C19&lt;0</f>
        <v>0</v>
      </c>
      <c r="U14" s="1" t="b">
        <f>D19&lt;0</f>
        <v>1</v>
      </c>
    </row>
    <row r="15" spans="1:21" ht="18.75" customHeight="1" thickBot="1" x14ac:dyDescent="0.35">
      <c r="A15" s="89" t="s">
        <v>20</v>
      </c>
      <c r="B15" s="76"/>
      <c r="C15" s="76"/>
      <c r="D15" s="76"/>
      <c r="F15" s="168" t="s">
        <v>21</v>
      </c>
      <c r="G15" s="169"/>
      <c r="H15" s="142" t="s">
        <v>22</v>
      </c>
      <c r="I15" s="143"/>
      <c r="J15" s="144"/>
      <c r="L15" s="88" t="s">
        <v>23</v>
      </c>
      <c r="M15" s="77"/>
      <c r="N15" s="77"/>
      <c r="O15" s="77"/>
      <c r="P15" s="77"/>
    </row>
    <row r="16" spans="1:21" ht="18.75" customHeight="1" thickBot="1" x14ac:dyDescent="0.3">
      <c r="A16" s="160" t="s">
        <v>19</v>
      </c>
      <c r="B16" s="161"/>
      <c r="C16" s="79" t="s">
        <v>11</v>
      </c>
      <c r="D16" s="80" t="s">
        <v>12</v>
      </c>
      <c r="F16" s="170"/>
      <c r="G16" s="171"/>
      <c r="H16" s="145"/>
      <c r="I16" s="146"/>
      <c r="J16" s="147"/>
      <c r="L16" s="140" t="s">
        <v>24</v>
      </c>
      <c r="M16" s="140"/>
      <c r="N16" s="140"/>
      <c r="O16" s="140"/>
      <c r="P16" s="90">
        <f>IF(R14=TRUE, 1, 0)</f>
        <v>0</v>
      </c>
      <c r="R16" s="1" t="b">
        <f>T16=U16</f>
        <v>0</v>
      </c>
      <c r="T16" s="1" t="b">
        <f>IFERROR(H20&lt;0,0)</f>
        <v>0</v>
      </c>
      <c r="U16" s="1" t="b">
        <f>D19&lt;0</f>
        <v>1</v>
      </c>
    </row>
    <row r="17" spans="1:18" ht="18.75" customHeight="1" x14ac:dyDescent="0.35">
      <c r="A17" s="162" t="s">
        <v>25</v>
      </c>
      <c r="B17" s="163"/>
      <c r="C17" s="81">
        <f>G13+K13</f>
        <v>2100</v>
      </c>
      <c r="D17" s="82">
        <f>H13+L13</f>
        <v>452</v>
      </c>
      <c r="F17" s="107" t="s">
        <v>26</v>
      </c>
      <c r="G17" s="108"/>
      <c r="H17" s="151">
        <v>7.4000000000000003E-3</v>
      </c>
      <c r="I17" s="152"/>
      <c r="J17" s="153"/>
      <c r="L17" s="141"/>
      <c r="M17" s="141"/>
      <c r="N17" s="141"/>
      <c r="O17" s="141"/>
      <c r="P17" s="92"/>
    </row>
    <row r="18" spans="1:18" ht="18.75" customHeight="1" thickBot="1" x14ac:dyDescent="0.4">
      <c r="A18" s="164" t="s">
        <v>27</v>
      </c>
      <c r="B18" s="165"/>
      <c r="C18" s="85">
        <f>M13+O13</f>
        <v>1550</v>
      </c>
      <c r="D18" s="86">
        <f>N13+P13</f>
        <v>711</v>
      </c>
      <c r="F18" s="109" t="s">
        <v>28</v>
      </c>
      <c r="G18" s="110"/>
      <c r="H18" s="154"/>
      <c r="I18" s="155"/>
      <c r="J18" s="156"/>
      <c r="L18" s="123" t="s">
        <v>29</v>
      </c>
      <c r="M18" s="123"/>
      <c r="N18" s="123"/>
      <c r="O18" s="123"/>
      <c r="P18" s="91">
        <f>IF(R16=TRUE, 1, 0)</f>
        <v>0</v>
      </c>
      <c r="R18" s="1" t="b">
        <f>IFERROR(IF((C17-C18)/C18&gt;0.1,TRUE,FALSE),0)</f>
        <v>1</v>
      </c>
    </row>
    <row r="19" spans="1:18" ht="16.5" customHeight="1" thickBot="1" x14ac:dyDescent="0.4">
      <c r="A19" s="166" t="s">
        <v>30</v>
      </c>
      <c r="B19" s="167"/>
      <c r="C19" s="83">
        <f>C17-C18</f>
        <v>550</v>
      </c>
      <c r="D19" s="84">
        <f>D17-D18</f>
        <v>-259</v>
      </c>
      <c r="F19" s="172" t="s">
        <v>31</v>
      </c>
      <c r="G19" s="173"/>
      <c r="H19" s="157">
        <v>6.0000000000000001E-3</v>
      </c>
      <c r="I19" s="158"/>
      <c r="J19" s="159"/>
      <c r="L19" s="141"/>
      <c r="M19" s="141"/>
      <c r="N19" s="141"/>
      <c r="O19" s="141"/>
      <c r="P19" s="92"/>
    </row>
    <row r="20" spans="1:18" ht="13.65" customHeight="1" thickBot="1" x14ac:dyDescent="0.3">
      <c r="F20" s="121" t="s">
        <v>32</v>
      </c>
      <c r="G20" s="122"/>
      <c r="H20" s="148">
        <f>IFERROR(AVERAGE(H17:J19),"")</f>
        <v>6.7000000000000002E-3</v>
      </c>
      <c r="I20" s="149"/>
      <c r="J20" s="150"/>
      <c r="L20" s="124" t="s">
        <v>34</v>
      </c>
      <c r="M20" s="124"/>
      <c r="N20" s="124"/>
      <c r="O20" s="124"/>
      <c r="P20" s="87">
        <f>IF(R18=TRUE, 1, 0)</f>
        <v>1</v>
      </c>
      <c r="R20" s="1" t="b">
        <f>IFERROR(IF((D17-D18)/D18&gt;0.1,TRUE,FALSE),0)</f>
        <v>0</v>
      </c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4"/>
      <c r="M21" s="124"/>
      <c r="N21" s="124"/>
      <c r="O21" s="124"/>
      <c r="P21" s="87"/>
    </row>
    <row r="22" spans="1:18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23" t="s">
        <v>35</v>
      </c>
      <c r="M22" s="123"/>
      <c r="N22" s="123"/>
      <c r="O22" s="123"/>
      <c r="P22" s="87">
        <f>IF(R20=TRUE, 1, 0)</f>
        <v>0</v>
      </c>
    </row>
    <row r="23" spans="1:18" ht="13.6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4"/>
      <c r="M23" s="124"/>
      <c r="N23" s="124"/>
      <c r="O23" s="124"/>
      <c r="P23" s="95"/>
      <c r="Q23" s="6"/>
    </row>
    <row r="24" spans="1:18" ht="13.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3"/>
      <c r="M24" s="53"/>
      <c r="N24" s="54"/>
      <c r="O24" s="54"/>
      <c r="P24" s="6"/>
    </row>
    <row r="25" spans="1:18" ht="20.149999999999999" customHeight="1" thickBot="1" x14ac:dyDescent="0.3">
      <c r="A25" s="3" t="s">
        <v>33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  <c r="Q25" s="61"/>
    </row>
    <row r="26" spans="1:18" ht="20.149999999999999" customHeight="1" x14ac:dyDescent="0.25">
      <c r="A26" s="111" t="s">
        <v>43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/>
      <c r="Q26" s="61"/>
    </row>
    <row r="27" spans="1:18" ht="20.149999999999999" customHeight="1" x14ac:dyDescent="0.2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1:18" ht="20.149999999999999" customHeight="1" thickBot="1" x14ac:dyDescent="0.3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97"/>
    </row>
    <row r="31" spans="1:18" ht="19.25" customHeight="1" x14ac:dyDescent="0.25">
      <c r="A31" s="120" t="s">
        <v>36</v>
      </c>
      <c r="B31" s="120"/>
      <c r="C31" s="120"/>
      <c r="D31" s="120"/>
      <c r="E31" s="120"/>
      <c r="F31" s="120"/>
      <c r="G31" s="52"/>
      <c r="H31" s="52"/>
      <c r="I31" s="52"/>
      <c r="J31" s="52"/>
      <c r="K31" s="52"/>
      <c r="L31" s="52"/>
      <c r="M31" s="52"/>
      <c r="N31" s="52"/>
      <c r="O31" s="52"/>
      <c r="P31" s="51"/>
    </row>
    <row r="32" spans="1:18" ht="18.75" customHeight="1" x14ac:dyDescent="0.25">
      <c r="A32" s="138">
        <f>(C17-C18)/C18</f>
        <v>0.35483870967741937</v>
      </c>
      <c r="B32" s="138"/>
      <c r="C32" s="138"/>
      <c r="D32" s="106"/>
      <c r="E32" s="106"/>
      <c r="F32" s="106"/>
      <c r="G32" s="106"/>
      <c r="H32" s="106"/>
      <c r="I32" s="106"/>
      <c r="J32" s="106"/>
      <c r="K32" s="106"/>
      <c r="L32" s="104"/>
      <c r="M32" s="104"/>
      <c r="N32" s="105"/>
      <c r="O32" s="105"/>
      <c r="P32" s="98"/>
    </row>
    <row r="33" spans="1:16" ht="18.75" customHeight="1" x14ac:dyDescent="0.25">
      <c r="A33" s="99"/>
      <c r="B33" s="137"/>
      <c r="C33" s="137"/>
      <c r="D33" s="106"/>
      <c r="E33" s="106"/>
      <c r="F33" s="106"/>
      <c r="G33" s="106"/>
      <c r="H33" s="106"/>
      <c r="I33" s="106"/>
      <c r="J33" s="106"/>
      <c r="K33" s="106"/>
      <c r="L33" s="104"/>
      <c r="M33" s="104"/>
      <c r="N33" s="105"/>
      <c r="O33" s="105"/>
      <c r="P33" s="98"/>
    </row>
    <row r="34" spans="1:16" ht="19.25" customHeight="1" x14ac:dyDescent="0.25">
      <c r="A34" s="62"/>
      <c r="B34" s="106"/>
      <c r="C34" s="106"/>
      <c r="D34" s="102"/>
      <c r="E34" s="102"/>
      <c r="F34" s="102"/>
      <c r="G34" s="102"/>
      <c r="H34" s="102"/>
      <c r="I34" s="102"/>
      <c r="J34" s="102"/>
      <c r="K34" s="103"/>
      <c r="L34" s="104"/>
      <c r="M34" s="104"/>
      <c r="N34" s="105"/>
      <c r="O34" s="105"/>
      <c r="P34" s="98"/>
    </row>
    <row r="35" spans="1:16" ht="19.5" customHeight="1" x14ac:dyDescent="0.25">
      <c r="A35" s="62"/>
      <c r="B35" s="106"/>
      <c r="C35" s="106"/>
      <c r="D35" s="102"/>
      <c r="E35" s="102"/>
      <c r="F35" s="102"/>
      <c r="G35" s="102"/>
      <c r="H35" s="102"/>
      <c r="I35" s="102"/>
      <c r="J35" s="102"/>
      <c r="K35" s="103"/>
      <c r="L35" s="104"/>
      <c r="M35" s="104"/>
      <c r="N35" s="105"/>
      <c r="O35" s="105"/>
      <c r="P35" s="98"/>
    </row>
    <row r="36" spans="1:16" ht="19.5" customHeight="1" x14ac:dyDescent="0.25">
      <c r="A36" s="99"/>
      <c r="B36" s="137"/>
      <c r="C36" s="137"/>
      <c r="D36" s="106"/>
      <c r="E36" s="106"/>
      <c r="F36" s="106"/>
      <c r="G36" s="106"/>
      <c r="H36" s="106"/>
      <c r="I36" s="106"/>
      <c r="J36" s="106"/>
      <c r="K36" s="106"/>
      <c r="L36" s="104"/>
      <c r="M36" s="104"/>
      <c r="N36" s="105"/>
      <c r="O36" s="105"/>
      <c r="P36" s="98"/>
    </row>
    <row r="37" spans="1:16" ht="19.5" customHeight="1" x14ac:dyDescent="0.25">
      <c r="A37" s="62"/>
      <c r="B37" s="106"/>
      <c r="C37" s="106"/>
      <c r="D37" s="102"/>
      <c r="E37" s="102"/>
      <c r="F37" s="102"/>
      <c r="G37" s="102"/>
      <c r="H37" s="102"/>
      <c r="I37" s="102"/>
      <c r="J37" s="102"/>
      <c r="K37" s="102"/>
      <c r="L37" s="104"/>
      <c r="M37" s="104"/>
      <c r="N37" s="105"/>
      <c r="O37" s="105"/>
      <c r="P37" s="98"/>
    </row>
    <row r="38" spans="1:16" ht="19.5" customHeight="1" x14ac:dyDescent="0.25">
      <c r="A38" s="62"/>
      <c r="B38" s="106"/>
      <c r="C38" s="106"/>
      <c r="D38" s="102"/>
      <c r="E38" s="102"/>
      <c r="F38" s="102"/>
      <c r="G38" s="102"/>
      <c r="H38" s="102"/>
      <c r="I38" s="102"/>
      <c r="J38" s="102"/>
      <c r="K38" s="102"/>
      <c r="L38" s="104"/>
      <c r="M38" s="104"/>
      <c r="N38" s="105"/>
      <c r="O38" s="105"/>
      <c r="P38" s="98"/>
    </row>
    <row r="39" spans="1:16" ht="19.5" customHeight="1" x14ac:dyDescent="0.25">
      <c r="A39" s="99"/>
      <c r="B39" s="137"/>
      <c r="C39" s="137"/>
      <c r="D39" s="106"/>
      <c r="E39" s="106"/>
      <c r="F39" s="106"/>
      <c r="G39" s="106"/>
      <c r="H39" s="106"/>
      <c r="I39" s="106"/>
      <c r="J39" s="106"/>
      <c r="K39" s="106"/>
      <c r="L39" s="104"/>
      <c r="M39" s="104"/>
      <c r="N39" s="105"/>
      <c r="O39" s="105"/>
      <c r="P39" s="98"/>
    </row>
    <row r="40" spans="1:16" ht="18.75" customHeight="1" x14ac:dyDescent="0.25">
      <c r="A40" s="62"/>
      <c r="B40" s="106"/>
      <c r="C40" s="106"/>
      <c r="D40" s="102"/>
      <c r="E40" s="102"/>
      <c r="F40" s="102"/>
      <c r="G40" s="102"/>
      <c r="H40" s="102"/>
      <c r="I40" s="102"/>
      <c r="J40" s="102"/>
      <c r="K40" s="102"/>
      <c r="L40" s="104"/>
      <c r="M40" s="104"/>
      <c r="N40" s="105"/>
      <c r="O40" s="105"/>
      <c r="P40" s="98"/>
    </row>
    <row r="41" spans="1:16" x14ac:dyDescent="0.25">
      <c r="A41" s="62"/>
      <c r="B41" s="106"/>
      <c r="C41" s="106"/>
      <c r="D41" s="102"/>
      <c r="E41" s="102"/>
      <c r="F41" s="102"/>
      <c r="G41" s="102"/>
      <c r="H41" s="102"/>
      <c r="I41" s="102"/>
      <c r="J41" s="102"/>
      <c r="K41" s="102"/>
      <c r="L41" s="104"/>
      <c r="M41" s="104"/>
      <c r="N41" s="105"/>
      <c r="O41" s="105"/>
      <c r="P41" s="98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9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5:G35"/>
    <mergeCell ref="B34:C34"/>
    <mergeCell ref="B33:C33"/>
    <mergeCell ref="B35:C35"/>
    <mergeCell ref="D32:G32"/>
    <mergeCell ref="D33:G33"/>
    <mergeCell ref="D34:G34"/>
    <mergeCell ref="A32:C32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3:B13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7:G17"/>
    <mergeCell ref="F18:G18"/>
    <mergeCell ref="A26:P28"/>
    <mergeCell ref="A31:F31"/>
    <mergeCell ref="F20:G20"/>
    <mergeCell ref="L22:O23"/>
  </mergeCells>
  <phoneticPr fontId="19" type="noConversion"/>
  <conditionalFormatting sqref="P15">
    <cfRule type="expression" priority="11">
      <formula>$R$14:$R$18=TRUE</formula>
    </cfRule>
  </conditionalFormatting>
  <conditionalFormatting sqref="P16 P18 P20: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7F6A67-7831-489C-BDBF-9B627D83D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2025-12-10T21:11:17Z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