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B3DD46F-0A77-AB4A-B944-4E5C01042F94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/>
  <c r="M15" i="1"/>
  <c r="L15" i="1"/>
  <c r="K15" i="1"/>
  <c r="H15" i="1"/>
  <c r="G15" i="1"/>
  <c r="C19" i="1"/>
  <c r="D15" i="1"/>
  <c r="C15" i="1"/>
  <c r="C20" i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P15" i="1"/>
  <c r="N15" i="1"/>
  <c r="H22" i="1"/>
  <c r="P36" i="1"/>
  <c r="P35" i="1"/>
  <c r="P33" i="1"/>
  <c r="T19" i="1"/>
  <c r="R21" i="1"/>
  <c r="P22" i="1"/>
  <c r="D20" i="1"/>
  <c r="D19" i="1"/>
  <c r="J8" i="1"/>
  <c r="I8" i="1"/>
  <c r="F8" i="1"/>
  <c r="E8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F15" i="1"/>
  <c r="E6" i="1"/>
  <c r="E15" i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<sst xmlns="http://schemas.openxmlformats.org/spreadsheetml/2006/main" count="81" uniqueCount="50">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</sst>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6" zoomScale="80" zoomScaleNormal="85" zoomScaleSheetLayoutView="80" workbookViewId="0">
      <selection activeCell="K21" sqref="K21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25">
      <c r="A3" s="85"/>
    </row>
    <row r="4" spans="1:18" ht="20.100000000000001" customHeight="1" thickBot="1" x14ac:dyDescent="0.2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15">
      <c r="A6" s="72" t="s">
        <v>13</v>
      </c>
      <c r="B6" s="70"/>
      <c r="C6" s="23">
        <v>8750</v>
      </c>
      <c r="D6" s="24">
        <v>8491</v>
      </c>
      <c r="E6" s="23">
        <f t="shared" ref="E6:F7" si="0">C6-G6</f>
        <v>7000</v>
      </c>
      <c r="F6" s="24">
        <f t="shared" si="0"/>
        <v>6789</v>
      </c>
      <c r="G6" s="25">
        <v>1750</v>
      </c>
      <c r="H6" s="26">
        <v>1702</v>
      </c>
      <c r="I6" s="27">
        <f>G6/C6</f>
        <v>0.2</v>
      </c>
      <c r="J6" s="28">
        <f>H6/D6</f>
        <v>0.20044753268166293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15">
      <c r="A7" s="73" t="s">
        <v>14</v>
      </c>
      <c r="B7" s="71"/>
      <c r="C7" s="35">
        <v>5250</v>
      </c>
      <c r="D7" s="36">
        <v>5210</v>
      </c>
      <c r="E7" s="35">
        <f t="shared" si="0"/>
        <v>4350</v>
      </c>
      <c r="F7" s="36">
        <f t="shared" si="0"/>
        <v>4318</v>
      </c>
      <c r="G7" s="37">
        <v>900</v>
      </c>
      <c r="H7" s="38">
        <v>892</v>
      </c>
      <c r="I7" s="39">
        <f t="shared" ref="I7:J7" si="1">G7/C7</f>
        <v>0.17142857142857143</v>
      </c>
      <c r="J7" s="40">
        <f t="shared" si="1"/>
        <v>0.17120921305182341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15">
      <c r="A8" s="73" t="s">
        <v>15</v>
      </c>
      <c r="B8" s="71"/>
      <c r="C8" s="35">
        <v>5250</v>
      </c>
      <c r="D8" s="36">
        <v>5338</v>
      </c>
      <c r="E8" s="35">
        <f t="shared" ref="E8:E11" si="2">C8-G8</f>
        <v>3650</v>
      </c>
      <c r="F8" s="36">
        <f t="shared" ref="F8:F11" si="3">D8-H8</f>
        <v>3758</v>
      </c>
      <c r="G8" s="37">
        <v>1600</v>
      </c>
      <c r="H8" s="38">
        <v>1580</v>
      </c>
      <c r="I8" s="39">
        <f t="shared" ref="I8:I9" si="4">G8/C8</f>
        <v>0.30476190476190479</v>
      </c>
      <c r="J8" s="40">
        <f t="shared" ref="J8:J9" si="5">H8/D8</f>
        <v>0.29599100786811539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15">
      <c r="A9" s="73" t="s">
        <v>16</v>
      </c>
      <c r="B9" s="71"/>
      <c r="C9" s="35">
        <v>1875</v>
      </c>
      <c r="D9" s="36">
        <v>1914</v>
      </c>
      <c r="E9" s="35">
        <f t="shared" si="2"/>
        <v>1375</v>
      </c>
      <c r="F9" s="36">
        <f t="shared" si="3"/>
        <v>1379</v>
      </c>
      <c r="G9" s="37">
        <v>500</v>
      </c>
      <c r="H9" s="38">
        <v>535</v>
      </c>
      <c r="I9" s="39">
        <f t="shared" si="4"/>
        <v>0.26666666666666666</v>
      </c>
      <c r="J9" s="40">
        <f t="shared" si="5"/>
        <v>0.27951933124346917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15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1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1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2014</v>
      </c>
      <c r="O12" s="45"/>
      <c r="P12" s="46"/>
      <c r="Q12" s="61"/>
      <c r="R12" s="66"/>
    </row>
    <row r="13" spans="1:18" ht="20.100000000000001" customHeight="1" x14ac:dyDescent="0.1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1315</v>
      </c>
      <c r="O13" s="45"/>
      <c r="P13" s="46"/>
      <c r="Q13" s="61"/>
      <c r="R13" s="66"/>
    </row>
    <row r="14" spans="1:18" ht="20.100000000000001" customHeight="1" thickBot="1" x14ac:dyDescent="0.2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>
        <v>393</v>
      </c>
      <c r="Q14" s="61"/>
      <c r="R14" s="66"/>
    </row>
    <row r="15" spans="1:18" ht="20.100000000000001" customHeight="1" thickBot="1" x14ac:dyDescent="0.2">
      <c r="A15" s="203" t="s">
        <v>25</v>
      </c>
      <c r="B15" s="204"/>
      <c r="C15" s="74">
        <f t="shared" ref="C15:H15" si="8">SUM(C6:C14)</f>
        <v>21125</v>
      </c>
      <c r="D15" s="75">
        <f t="shared" si="8"/>
        <v>20953</v>
      </c>
      <c r="E15" s="74">
        <f t="shared" si="8"/>
        <v>16375</v>
      </c>
      <c r="F15" s="75">
        <f t="shared" si="8"/>
        <v>16244</v>
      </c>
      <c r="G15" s="76">
        <f t="shared" si="8"/>
        <v>4750</v>
      </c>
      <c r="H15" s="77">
        <f t="shared" si="8"/>
        <v>4709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3329</v>
      </c>
      <c r="O15" s="81">
        <f t="shared" si="9"/>
        <v>375</v>
      </c>
      <c r="P15" s="82">
        <f t="shared" si="9"/>
        <v>393</v>
      </c>
      <c r="Q15" s="52"/>
      <c r="R15" s="66"/>
    </row>
    <row r="16" spans="1:18" ht="20.100000000000001" customHeight="1" thickBot="1" x14ac:dyDescent="0.2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">
      <c r="A17" s="96" t="s">
        <v>26</v>
      </c>
      <c r="B17" s="83"/>
      <c r="C17" s="83"/>
      <c r="D17" s="83"/>
      <c r="F17" s="160" t="s">
        <v>27</v>
      </c>
      <c r="G17" s="161"/>
      <c r="H17" s="134" t="s">
        <v>28</v>
      </c>
      <c r="I17" s="135"/>
      <c r="J17" s="136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152" t="s">
        <v>25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30</v>
      </c>
      <c r="M18" s="131"/>
      <c r="N18" s="131"/>
      <c r="O18" s="131"/>
      <c r="P18" s="98">
        <f>IF(R17=TRUE, 1, 0)</f>
        <v>1</v>
      </c>
    </row>
    <row r="19" spans="1:21" ht="18.75" customHeight="1" x14ac:dyDescent="0.15">
      <c r="A19" s="154" t="s">
        <v>31</v>
      </c>
      <c r="B19" s="155"/>
      <c r="C19" s="88">
        <f>G15+K15</f>
        <v>4750</v>
      </c>
      <c r="D19" s="89">
        <f>H15+L15</f>
        <v>4709</v>
      </c>
      <c r="F19" s="208" t="s">
        <v>32</v>
      </c>
      <c r="G19" s="209"/>
      <c r="H19" s="143">
        <v>1.1900000000000001E-2</v>
      </c>
      <c r="I19" s="144"/>
      <c r="J19" s="145"/>
      <c r="L19" s="132"/>
      <c r="M19" s="132"/>
      <c r="N19" s="132"/>
      <c r="O19" s="132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">
      <c r="A20" s="156" t="s">
        <v>33</v>
      </c>
      <c r="B20" s="157"/>
      <c r="C20" s="92">
        <f>M15+O15</f>
        <v>3689</v>
      </c>
      <c r="D20" s="93">
        <f>N15+P15</f>
        <v>3722</v>
      </c>
      <c r="F20" s="210" t="s">
        <v>34</v>
      </c>
      <c r="G20" s="211"/>
      <c r="H20" s="146">
        <v>3.3999999999999998E-3</v>
      </c>
      <c r="I20" s="147"/>
      <c r="J20" s="148"/>
      <c r="L20" s="133" t="s">
        <v>35</v>
      </c>
      <c r="M20" s="133"/>
      <c r="N20" s="133"/>
      <c r="O20" s="133"/>
      <c r="P20" s="99">
        <f>IF(R19=TRUE, 1, 0)</f>
        <v>1</v>
      </c>
    </row>
    <row r="21" spans="1:21" ht="18.75" customHeight="1" thickBot="1" x14ac:dyDescent="0.2">
      <c r="A21" s="158" t="s">
        <v>36</v>
      </c>
      <c r="B21" s="159"/>
      <c r="C21" s="90">
        <f>C19-C20</f>
        <v>1061</v>
      </c>
      <c r="D21" s="91">
        <f>D19-D20</f>
        <v>987</v>
      </c>
      <c r="F21" s="189" t="s">
        <v>37</v>
      </c>
      <c r="G21" s="190"/>
      <c r="H21" s="149">
        <v>-5.9999999999999995E-4</v>
      </c>
      <c r="I21" s="150"/>
      <c r="J21" s="151"/>
      <c r="L21" s="132"/>
      <c r="M21" s="132"/>
      <c r="N21" s="132"/>
      <c r="O21" s="132"/>
      <c r="P21" s="100"/>
      <c r="R21" s="1" t="b">
        <f>AND(H22&gt;=-0.02, H22&lt;=0.02)</f>
        <v>1</v>
      </c>
    </row>
    <row r="22" spans="1:21" ht="16.5" customHeight="1" thickBot="1" x14ac:dyDescent="0.2">
      <c r="F22" s="224" t="s">
        <v>38</v>
      </c>
      <c r="G22" s="225"/>
      <c r="H22" s="140">
        <f>AVERAGE(H19:J21)</f>
        <v>4.9000000000000007E-3</v>
      </c>
      <c r="I22" s="141"/>
      <c r="J22" s="142"/>
      <c r="L22" s="129" t="s">
        <v>39</v>
      </c>
      <c r="M22" s="129"/>
      <c r="N22" s="129"/>
      <c r="O22" s="129"/>
      <c r="P22" s="94">
        <f>IF(R21=TRUE, 1, 0)</f>
        <v>1</v>
      </c>
    </row>
    <row r="23" spans="1:21" ht="13.7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1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1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2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">
      <c r="A31" s="221" t="s">
        <v>41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">
      <c r="A32" s="5" t="s">
        <v>9</v>
      </c>
      <c r="B32" s="170" t="s">
        <v>42</v>
      </c>
      <c r="C32" s="171"/>
      <c r="D32" s="174" t="s">
        <v>43</v>
      </c>
      <c r="E32" s="175"/>
      <c r="F32" s="175"/>
      <c r="G32" s="176"/>
      <c r="H32" s="174" t="s">
        <v>44</v>
      </c>
      <c r="I32" s="176"/>
      <c r="J32" s="175" t="s">
        <v>45</v>
      </c>
      <c r="K32" s="175"/>
      <c r="L32" s="207" t="s">
        <v>6</v>
      </c>
      <c r="M32" s="207"/>
      <c r="N32" s="205" t="s">
        <v>7</v>
      </c>
      <c r="O32" s="206"/>
      <c r="P32" s="58" t="s">
        <v>46</v>
      </c>
    </row>
    <row r="33" spans="1:16" ht="18.75" customHeight="1" thickBot="1" x14ac:dyDescent="0.2">
      <c r="A33" s="59" t="s">
        <v>47</v>
      </c>
      <c r="B33" s="168" t="s">
        <v>48</v>
      </c>
      <c r="C33" s="169"/>
      <c r="D33" s="177"/>
      <c r="E33" s="178"/>
      <c r="F33" s="178"/>
      <c r="G33" s="179"/>
      <c r="H33" s="177" t="s">
        <v>49</v>
      </c>
      <c r="I33" s="179"/>
      <c r="J33" s="183" t="s">
        <v>49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2">
      <c r="A34" s="60" t="s">
        <v>47</v>
      </c>
      <c r="B34" s="167" t="s">
        <v>48</v>
      </c>
      <c r="C34" s="167"/>
      <c r="D34" s="164"/>
      <c r="E34" s="165"/>
      <c r="F34" s="165"/>
      <c r="G34" s="166"/>
      <c r="H34" s="164" t="s">
        <v>49</v>
      </c>
      <c r="I34" s="166"/>
      <c r="J34" s="187" t="s">
        <v>49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2">
      <c r="A35" s="60" t="s">
        <v>47</v>
      </c>
      <c r="B35" s="167" t="s">
        <v>48</v>
      </c>
      <c r="C35" s="167"/>
      <c r="D35" s="164"/>
      <c r="E35" s="165"/>
      <c r="F35" s="165"/>
      <c r="G35" s="166"/>
      <c r="H35" s="164" t="s">
        <v>49</v>
      </c>
      <c r="I35" s="166"/>
      <c r="J35" s="187" t="s">
        <v>49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 x14ac:dyDescent="0.15">
      <c r="A36" s="60" t="s">
        <v>47</v>
      </c>
      <c r="B36" s="172" t="s">
        <v>48</v>
      </c>
      <c r="C36" s="173"/>
      <c r="D36" s="164"/>
      <c r="E36" s="165"/>
      <c r="F36" s="165"/>
      <c r="G36" s="166"/>
      <c r="H36" s="164" t="s">
        <v>49</v>
      </c>
      <c r="I36" s="166"/>
      <c r="J36" s="164" t="s">
        <v>49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C15D2-27BD-46D3-9430-8D85CF333D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2023-09-24T23:23:35Z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