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le\OneDrive\Desktop\"/>
    </mc:Choice>
  </mc:AlternateContent>
  <xr:revisionPtr revIDLastSave="0" documentId="13_ncr:1_{512A9D45-46AC-45C8-8C1F-34A3BBB947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<sst xmlns="http://schemas.openxmlformats.org/spreadsheetml/2006/main" count="74" uniqueCount="47">
  <si>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</si>
  <si>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</si>
  <si>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</si>
  <si>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</si>
  <si>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</si>
  <si>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</si>
  <si>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</si>
  <si>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</si>
  <si>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</si>
  <si>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</si>
  <si>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</si>
  <si>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</si>
  <si>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</si>
  <si>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</si>
  <si>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</si>
  <si>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</si>
  <si>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</si>
  <si>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</si>
  <si>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</si>
  <si>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</si>
  <si>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</si>
  <si>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</si>
  <si>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</si>
  <si>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</si>
  <si>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</si>
  <si>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</si>
  <si>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</si>
  <si>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</si>
  <si>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</si>
  <si>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</si>
  <si>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</si>
  <si>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</si>
  <si>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</si>
  <si>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</si>
  <si>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</si>
  <si>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</si>
  <si>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</si>
  <si>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</si>
  <si>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</si>
  <si>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</si>
  <si>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DINING</t>
  </si>
  <si>
    <t>KITCHEN</t>
  </si>
  <si>
    <t>HOOD 1</t>
  </si>
  <si>
    <t>EF-1</t>
  </si>
  <si>
    <t>RESTROOM</t>
  </si>
  <si>
    <t>-</t>
  </si>
  <si>
    <t>DESIGN FOR RESTROOM FANS NOT GIVEN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</si>
</sst>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9" zoomScale="130" zoomScaleNormal="55" zoomScaleSheetLayoutView="130" workbookViewId="0">
      <selection activeCell="A25" sqref="A2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27</v>
      </c>
      <c r="J4" s="139"/>
      <c r="K4" s="144" t="s">
        <v>3</v>
      </c>
      <c r="L4" s="145"/>
      <c r="M4" s="142" t="s">
        <v>4</v>
      </c>
      <c r="N4" s="143"/>
      <c r="O4" s="142" t="s">
        <v>38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25</v>
      </c>
      <c r="B6" s="72" t="s">
        <v>40</v>
      </c>
      <c r="C6" s="23">
        <v>2400</v>
      </c>
      <c r="D6" s="24">
        <v>2588</v>
      </c>
      <c r="E6" s="23">
        <f t="shared" ref="E6:F7" si="0">C6-G6</f>
        <v>1870</v>
      </c>
      <c r="F6" s="24">
        <f t="shared" si="0"/>
        <v>2030</v>
      </c>
      <c r="G6" s="25">
        <v>530</v>
      </c>
      <c r="H6" s="26">
        <v>558</v>
      </c>
      <c r="I6" s="27">
        <f>G6/C6</f>
        <v>0.22083333333333333</v>
      </c>
      <c r="J6" s="28">
        <f>H6/D6</f>
        <v>0.21561051004636786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26</v>
      </c>
      <c r="B7" s="73" t="s">
        <v>41</v>
      </c>
      <c r="C7" s="35">
        <v>3000</v>
      </c>
      <c r="D7" s="36">
        <v>3268</v>
      </c>
      <c r="E7" s="35">
        <f t="shared" si="0"/>
        <v>2510</v>
      </c>
      <c r="F7" s="36">
        <f t="shared" si="0"/>
        <v>2766</v>
      </c>
      <c r="G7" s="37">
        <v>490</v>
      </c>
      <c r="H7" s="38">
        <v>502</v>
      </c>
      <c r="I7" s="39">
        <f t="shared" ref="I7:J7" si="1">G7/C7</f>
        <v>0.16333333333333333</v>
      </c>
      <c r="J7" s="40">
        <f t="shared" si="1"/>
        <v>0.15361077111383109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39</v>
      </c>
      <c r="B8" s="73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725</v>
      </c>
      <c r="N8" s="51">
        <v>749</v>
      </c>
      <c r="O8" s="45"/>
      <c r="P8" s="46"/>
      <c r="Q8" s="63"/>
      <c r="R8" s="68"/>
    </row>
    <row r="9" spans="1:21" ht="20.100000000000001" customHeight="1" x14ac:dyDescent="0.25">
      <c r="A9" s="75" t="s">
        <v>43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5"/>
      <c r="O9" s="52">
        <v>75</v>
      </c>
      <c r="P9" s="52">
        <v>77</v>
      </c>
      <c r="Q9" s="63"/>
      <c r="R9" s="68"/>
    </row>
    <row r="10" spans="1:21" ht="20.100000000000001" customHeight="1" thickBot="1" x14ac:dyDescent="0.3">
      <c r="A10" s="75" t="s">
        <v>10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75</v>
      </c>
      <c r="P10" s="53">
        <v>71</v>
      </c>
      <c r="Q10" s="63"/>
      <c r="R10" s="68"/>
    </row>
    <row r="11" spans="1:21" ht="20.100000000000001" customHeight="1" thickBot="1" x14ac:dyDescent="0.3">
      <c r="A11" s="104" t="s">
        <v>28</v>
      </c>
      <c r="B11" s="105"/>
      <c r="C11" s="76">
        <f t="shared" ref="C11:H11" si="2">SUM(C6:C10)</f>
        <v>5400</v>
      </c>
      <c r="D11" s="77">
        <f t="shared" si="2"/>
        <v>5856</v>
      </c>
      <c r="E11" s="76">
        <f t="shared" si="2"/>
        <v>4380</v>
      </c>
      <c r="F11" s="77">
        <f t="shared" si="2"/>
        <v>4796</v>
      </c>
      <c r="G11" s="78">
        <f t="shared" si="2"/>
        <v>1020</v>
      </c>
      <c r="H11" s="79">
        <f t="shared" si="2"/>
        <v>1060</v>
      </c>
      <c r="I11" s="80"/>
      <c r="J11" s="81"/>
      <c r="K11" s="78">
        <f t="shared" ref="K11:P11" si="3">SUM(K6:K10)</f>
        <v>0</v>
      </c>
      <c r="L11" s="79">
        <f t="shared" si="3"/>
        <v>0</v>
      </c>
      <c r="M11" s="103">
        <f t="shared" si="3"/>
        <v>725</v>
      </c>
      <c r="N11" s="82">
        <f t="shared" si="3"/>
        <v>749</v>
      </c>
      <c r="O11" s="83">
        <f t="shared" si="3"/>
        <v>150</v>
      </c>
      <c r="P11" s="84">
        <f t="shared" si="3"/>
        <v>148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29</v>
      </c>
      <c r="B13" s="85"/>
      <c r="C13" s="85"/>
      <c r="D13" s="85"/>
      <c r="F13" s="197" t="s">
        <v>11</v>
      </c>
      <c r="G13" s="198"/>
      <c r="H13" s="171" t="s">
        <v>32</v>
      </c>
      <c r="I13" s="172"/>
      <c r="J13" s="173"/>
      <c r="L13" s="97" t="s">
        <v>34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28</v>
      </c>
      <c r="B14" s="190"/>
      <c r="C14" s="88" t="s">
        <v>7</v>
      </c>
      <c r="D14" s="89" t="s">
        <v>8</v>
      </c>
      <c r="F14" s="199"/>
      <c r="G14" s="200"/>
      <c r="H14" s="174"/>
      <c r="I14" s="175"/>
      <c r="J14" s="176"/>
      <c r="L14" s="168" t="s">
        <v>37</v>
      </c>
      <c r="M14" s="168"/>
      <c r="N14" s="168"/>
      <c r="O14" s="168"/>
      <c r="P14" s="100">
        <f>IF(R13=TRUE, 1, 0)</f>
        <v>1</v>
      </c>
    </row>
    <row r="15" spans="1:21" ht="18.75" customHeight="1" x14ac:dyDescent="0.25">
      <c r="A15" s="191" t="s">
        <v>31</v>
      </c>
      <c r="B15" s="192"/>
      <c r="C15" s="90">
        <f>G11+K11</f>
        <v>1020</v>
      </c>
      <c r="D15" s="91">
        <f>H11+L11</f>
        <v>1060</v>
      </c>
      <c r="F15" s="120" t="s">
        <v>12</v>
      </c>
      <c r="G15" s="121"/>
      <c r="H15" s="180">
        <v>1E-3</v>
      </c>
      <c r="I15" s="181"/>
      <c r="J15" s="182"/>
      <c r="L15" s="169"/>
      <c r="M15" s="169"/>
      <c r="N15" s="169"/>
      <c r="O15" s="16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3" t="s">
        <v>30</v>
      </c>
      <c r="B16" s="194"/>
      <c r="C16" s="94">
        <f>M11+O11</f>
        <v>875</v>
      </c>
      <c r="D16" s="95">
        <f>N11+P11</f>
        <v>897</v>
      </c>
      <c r="F16" s="122" t="s">
        <v>13</v>
      </c>
      <c r="G16" s="123"/>
      <c r="H16" s="183" t="s">
        <v>45</v>
      </c>
      <c r="I16" s="184"/>
      <c r="J16" s="185"/>
      <c r="L16" s="170" t="s">
        <v>35</v>
      </c>
      <c r="M16" s="170"/>
      <c r="N16" s="170"/>
      <c r="O16" s="170"/>
      <c r="P16" s="101">
        <f>IF(R15=TRUE, 1, 0)</f>
        <v>1</v>
      </c>
    </row>
    <row r="17" spans="1:18" ht="18.75" customHeight="1" thickBot="1" x14ac:dyDescent="0.35">
      <c r="A17" s="195" t="s">
        <v>17</v>
      </c>
      <c r="B17" s="196"/>
      <c r="C17" s="92">
        <f>C15-C16</f>
        <v>145</v>
      </c>
      <c r="D17" s="93">
        <f>D15-D16</f>
        <v>163</v>
      </c>
      <c r="F17" s="201" t="s">
        <v>14</v>
      </c>
      <c r="G17" s="202"/>
      <c r="H17" s="186">
        <v>1E-3</v>
      </c>
      <c r="I17" s="187"/>
      <c r="J17" s="188"/>
      <c r="L17" s="169"/>
      <c r="M17" s="169"/>
      <c r="N17" s="169"/>
      <c r="O17" s="169"/>
      <c r="P17" s="102"/>
      <c r="R17" s="1" t="b">
        <f>AND(H18&gt;=-0.02, H18&lt;=0.02)</f>
        <v>1</v>
      </c>
    </row>
    <row r="18" spans="1:18" ht="16.5" customHeight="1" thickBot="1" x14ac:dyDescent="0.3">
      <c r="F18" s="136" t="s">
        <v>15</v>
      </c>
      <c r="G18" s="137"/>
      <c r="H18" s="177">
        <f>AVERAGE(H15,H16,H17)</f>
        <v>1E-3</v>
      </c>
      <c r="I18" s="178"/>
      <c r="J18" s="179"/>
      <c r="L18" s="166" t="s">
        <v>36</v>
      </c>
      <c r="M18" s="166"/>
      <c r="N18" s="166"/>
      <c r="O18" s="166"/>
      <c r="P18" s="96">
        <f>IF(R17=TRUE, 1, 0)</f>
        <v>1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 t="s">
        <v>46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18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2" customHeight="1" thickBot="1" x14ac:dyDescent="0.3">
      <c r="A28" s="5" t="s">
        <v>6</v>
      </c>
      <c r="B28" s="159" t="s">
        <v>23</v>
      </c>
      <c r="C28" s="160"/>
      <c r="D28" s="114" t="s">
        <v>22</v>
      </c>
      <c r="E28" s="116"/>
      <c r="F28" s="116"/>
      <c r="G28" s="115"/>
      <c r="H28" s="114" t="s">
        <v>19</v>
      </c>
      <c r="I28" s="115"/>
      <c r="J28" s="116" t="s">
        <v>20</v>
      </c>
      <c r="K28" s="116"/>
      <c r="L28" s="117" t="s">
        <v>3</v>
      </c>
      <c r="M28" s="117"/>
      <c r="N28" s="110" t="s">
        <v>4</v>
      </c>
      <c r="O28" s="111"/>
      <c r="P28" s="60" t="s">
        <v>21</v>
      </c>
    </row>
    <row r="29" spans="1:18" ht="18.75" customHeight="1" thickBot="1" x14ac:dyDescent="0.3">
      <c r="A29" s="61" t="s">
        <v>24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4">L29-N29</f>
        <v>0</v>
      </c>
    </row>
    <row r="30" spans="1:18" ht="18.75" customHeight="1" thickBot="1" x14ac:dyDescent="0.3">
      <c r="A30" s="62" t="s">
        <v>24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4"/>
        <v>0</v>
      </c>
    </row>
    <row r="31" spans="1:18" ht="19.2" customHeight="1" thickBot="1" x14ac:dyDescent="0.3">
      <c r="A31" s="62" t="s">
        <v>24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4"/>
        <v>0</v>
      </c>
    </row>
    <row r="32" spans="1:18" ht="19.5" customHeight="1" thickBot="1" x14ac:dyDescent="0.3">
      <c r="A32" s="61" t="s">
        <v>24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4"/>
        <v>0</v>
      </c>
    </row>
    <row r="33" spans="1:16" ht="19.5" customHeight="1" thickBot="1" x14ac:dyDescent="0.3">
      <c r="A33" s="62" t="s">
        <v>24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3">
      <c r="A34" s="62" t="s">
        <v>24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3">
      <c r="A35" s="61" t="s">
        <v>24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3">
      <c r="A36" s="62" t="s">
        <v>24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4"/>
        <v>0</v>
      </c>
    </row>
    <row r="37" spans="1:16" ht="18.75" customHeight="1" x14ac:dyDescent="0.25">
      <c r="A37" s="62" t="s">
        <v>24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D0272F-0277-4F5D-986D-A077A97517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951044-83F4-48AD-B2C1-AAEA1F3539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5F67BC-D1D8-4601-BD18-A1C898F587E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wesley john</cp:lastModifiedBy>
  <cp:revision/>
  <cp:lastPrinted>2017-11-15T17:23:59Z</cp:lastPrinted>
  <dcterms:created xsi:type="dcterms:W3CDTF">2015-11-16T19:09:52Z</dcterms:created>
  <dcterms:modified xsi:type="dcterms:W3CDTF">2022-10-02T22:53:25Z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