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7D0E5F7E-25D1-4D95-A2CD-C6B4C8C733D8}" xr6:coauthVersionLast="47" xr6:coauthVersionMax="47" xr10:uidLastSave="{00000000-0000-0000-0000-000000000000}"/>
  <bookViews>
    <workbookView xWindow="0" yWindow="720" windowWidth="23040" windowHeight="122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<sst xmlns="http://schemas.openxmlformats.org/spreadsheetml/2006/main" count="77" uniqueCount="49">
  <si>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</si>
  <si>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</si>
  <si>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</si>
  <si>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</si>
  <si>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</si>
  <si>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</si>
  <si>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</si>
  <si>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</si>
  <si>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</si>
  <si>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</si>
  <si>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</si>
  <si>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</si>
  <si>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</si>
  <si>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</si>
  <si>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</si>
  <si>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</si>
  <si>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</si>
  <si>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</si>
  <si>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</si>
  <si>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</si>
  <si>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</si>
  <si>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</si>
  <si>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</si>
  <si>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</si>
  <si>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</si>
  <si>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</si>
  <si>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</si>
  <si>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</si>
  <si>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</si>
  <si>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</si>
  <si>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</si>
  <si>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</si>
  <si>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</si>
  <si>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</si>
  <si>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</si>
  <si>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</si>
  <si>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</si>
  <si>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</si>
  <si>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</si>
  <si>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</si>
  <si>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</si>
  <si>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</si>
  <si>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</si>
  <si>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BOH</t>
  </si>
  <si>
    <t>STOCK ROOM</t>
  </si>
  <si>
    <t>SALES</t>
  </si>
  <si>
    <t>SOLAR ZONE</t>
  </si>
  <si>
    <t>RESTROOMS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</si>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</sst>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55" zoomScaleNormal="55" zoomScaleSheetLayoutView="55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3" t="s">
        <v>2</v>
      </c>
      <c r="D4" s="184"/>
      <c r="E4" s="172" t="s">
        <v>3</v>
      </c>
      <c r="F4" s="170"/>
      <c r="G4" s="189" t="s">
        <v>4</v>
      </c>
      <c r="H4" s="190"/>
      <c r="I4" s="181" t="s">
        <v>5</v>
      </c>
      <c r="J4" s="182"/>
      <c r="K4" s="187" t="s">
        <v>6</v>
      </c>
      <c r="L4" s="188"/>
      <c r="M4" s="185" t="s">
        <v>7</v>
      </c>
      <c r="N4" s="186"/>
      <c r="O4" s="185" t="s">
        <v>8</v>
      </c>
      <c r="P4" s="186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1200</v>
      </c>
      <c r="D6" s="24">
        <v>1226</v>
      </c>
      <c r="E6" s="23">
        <f t="shared" ref="E6:F7" si="0">C6-G6</f>
        <v>1010</v>
      </c>
      <c r="F6" s="24">
        <f t="shared" si="0"/>
        <v>842</v>
      </c>
      <c r="G6" s="25">
        <v>190</v>
      </c>
      <c r="H6" s="26">
        <v>384</v>
      </c>
      <c r="I6" s="27">
        <f>G6/C6</f>
        <v>0.15833333333333333</v>
      </c>
      <c r="J6" s="28">
        <f>H6/D6</f>
        <v>0.31321370309951058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2500</v>
      </c>
      <c r="D7" s="36">
        <v>2422</v>
      </c>
      <c r="E7" s="35">
        <f t="shared" si="0"/>
        <v>1925</v>
      </c>
      <c r="F7" s="36">
        <f t="shared" si="0"/>
        <v>1589</v>
      </c>
      <c r="G7" s="37">
        <v>575</v>
      </c>
      <c r="H7" s="38">
        <v>833</v>
      </c>
      <c r="I7" s="39">
        <f t="shared" ref="I7:J7" si="1">G7/C7</f>
        <v>0.23</v>
      </c>
      <c r="J7" s="40">
        <f t="shared" si="1"/>
        <v>0.34393063583815031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45</v>
      </c>
      <c r="C8" s="35">
        <v>2500</v>
      </c>
      <c r="D8" s="36">
        <v>2453</v>
      </c>
      <c r="E8" s="35">
        <f t="shared" ref="E8:E11" si="2">C8-G8</f>
        <v>1660</v>
      </c>
      <c r="F8" s="36">
        <f t="shared" ref="F8:F11" si="3">D8-H8</f>
        <v>1614</v>
      </c>
      <c r="G8" s="37">
        <v>840</v>
      </c>
      <c r="H8" s="38">
        <v>839</v>
      </c>
      <c r="I8" s="39">
        <f t="shared" ref="I8:I9" si="4">G8/C8</f>
        <v>0.33600000000000002</v>
      </c>
      <c r="J8" s="40">
        <f t="shared" ref="J8:J9" si="5">H8/D8</f>
        <v>0.34203016714227474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16</v>
      </c>
      <c r="B9" s="71" t="s">
        <v>45</v>
      </c>
      <c r="C9" s="35">
        <v>2500</v>
      </c>
      <c r="D9" s="36">
        <v>2661</v>
      </c>
      <c r="E9" s="35">
        <f t="shared" si="2"/>
        <v>1660</v>
      </c>
      <c r="F9" s="36">
        <f t="shared" si="3"/>
        <v>2661</v>
      </c>
      <c r="G9" s="37">
        <v>840</v>
      </c>
      <c r="H9" s="38">
        <v>0</v>
      </c>
      <c r="I9" s="39">
        <f t="shared" si="4"/>
        <v>0.33600000000000002</v>
      </c>
      <c r="J9" s="40">
        <f t="shared" si="5"/>
        <v>0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17</v>
      </c>
      <c r="B10" s="102" t="s">
        <v>45</v>
      </c>
      <c r="C10" s="113">
        <v>2500</v>
      </c>
      <c r="D10" s="114">
        <v>2619</v>
      </c>
      <c r="E10" s="113">
        <f t="shared" si="2"/>
        <v>1660</v>
      </c>
      <c r="F10" s="114">
        <f t="shared" si="3"/>
        <v>2619</v>
      </c>
      <c r="G10" s="103">
        <v>840</v>
      </c>
      <c r="H10" s="104">
        <v>0</v>
      </c>
      <c r="I10" s="105">
        <f>G10/C10</f>
        <v>0.33600000000000002</v>
      </c>
      <c r="J10" s="106">
        <f>H10/D10</f>
        <v>0</v>
      </c>
      <c r="K10" s="107"/>
      <c r="L10" s="108"/>
      <c r="M10" s="109"/>
      <c r="N10" s="110"/>
      <c r="O10" s="111"/>
      <c r="P10" s="112"/>
      <c r="Q10" s="68"/>
      <c r="R10" s="66"/>
    </row>
    <row r="11" spans="1:21" ht="20.100000000000001" customHeight="1" x14ac:dyDescent="0.25">
      <c r="A11" s="73" t="s">
        <v>18</v>
      </c>
      <c r="B11" s="71" t="s">
        <v>46</v>
      </c>
      <c r="C11" s="35">
        <v>1200</v>
      </c>
      <c r="D11" s="36">
        <v>1249</v>
      </c>
      <c r="E11" s="35">
        <f t="shared" si="2"/>
        <v>1200</v>
      </c>
      <c r="F11" s="36">
        <f t="shared" si="3"/>
        <v>1249</v>
      </c>
      <c r="G11" s="37">
        <v>0</v>
      </c>
      <c r="H11" s="38">
        <v>0</v>
      </c>
      <c r="I11" s="39">
        <f t="shared" ref="I11" si="6">G11/C11</f>
        <v>0</v>
      </c>
      <c r="J11" s="40">
        <f t="shared" ref="J11" si="7">H11/D11</f>
        <v>0</v>
      </c>
      <c r="K11" s="41"/>
      <c r="L11" s="42"/>
      <c r="M11" s="43"/>
      <c r="N11" s="44"/>
      <c r="O11" s="45"/>
      <c r="P11" s="46"/>
      <c r="Q11" s="61"/>
      <c r="R11" s="66"/>
    </row>
    <row r="12" spans="1:21" ht="20.100000000000001" customHeight="1" thickBot="1" x14ac:dyDescent="0.3">
      <c r="A12" s="73" t="s">
        <v>19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275</v>
      </c>
      <c r="P12" s="51">
        <v>285</v>
      </c>
      <c r="Q12" s="61"/>
      <c r="R12" s="66"/>
    </row>
    <row r="13" spans="1:21" ht="20.100000000000001" customHeight="1" thickBot="1" x14ac:dyDescent="0.3">
      <c r="A13" s="191" t="s">
        <v>20</v>
      </c>
      <c r="B13" s="192"/>
      <c r="C13" s="74">
        <f t="shared" ref="C13:H13" si="8">SUM(C6:C12)</f>
        <v>12400</v>
      </c>
      <c r="D13" s="75">
        <f t="shared" si="8"/>
        <v>12630</v>
      </c>
      <c r="E13" s="74">
        <f t="shared" si="8"/>
        <v>9115</v>
      </c>
      <c r="F13" s="75">
        <f t="shared" si="8"/>
        <v>10574</v>
      </c>
      <c r="G13" s="76">
        <f t="shared" si="8"/>
        <v>3285</v>
      </c>
      <c r="H13" s="77">
        <f t="shared" si="8"/>
        <v>2056</v>
      </c>
      <c r="I13" s="78"/>
      <c r="J13" s="79"/>
      <c r="K13" s="76">
        <f t="shared" ref="K13:P13" si="9">SUM(K6:K12)</f>
        <v>0</v>
      </c>
      <c r="L13" s="77">
        <f t="shared" si="9"/>
        <v>0</v>
      </c>
      <c r="M13" s="115">
        <f t="shared" si="9"/>
        <v>0</v>
      </c>
      <c r="N13" s="80">
        <f t="shared" si="9"/>
        <v>0</v>
      </c>
      <c r="O13" s="81">
        <f t="shared" si="9"/>
        <v>275</v>
      </c>
      <c r="P13" s="82">
        <f t="shared" si="9"/>
        <v>285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21</v>
      </c>
      <c r="B15" s="83"/>
      <c r="C15" s="83"/>
      <c r="D15" s="83"/>
      <c r="F15" s="159" t="s">
        <v>22</v>
      </c>
      <c r="G15" s="160"/>
      <c r="H15" s="133" t="s">
        <v>23</v>
      </c>
      <c r="I15" s="134"/>
      <c r="J15" s="135"/>
      <c r="L15" s="95" t="s">
        <v>24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1" t="s">
        <v>20</v>
      </c>
      <c r="B16" s="152"/>
      <c r="C16" s="86" t="s">
        <v>11</v>
      </c>
      <c r="D16" s="87" t="s">
        <v>12</v>
      </c>
      <c r="F16" s="161"/>
      <c r="G16" s="162"/>
      <c r="H16" s="136"/>
      <c r="I16" s="137"/>
      <c r="J16" s="138"/>
      <c r="L16" s="130" t="s">
        <v>25</v>
      </c>
      <c r="M16" s="130"/>
      <c r="N16" s="130"/>
      <c r="O16" s="130"/>
      <c r="P16" s="98">
        <f>IF(R15=TRUE, 1, 0)</f>
        <v>1</v>
      </c>
    </row>
    <row r="17" spans="1:21" ht="18.75" customHeight="1" x14ac:dyDescent="0.25">
      <c r="A17" s="153" t="s">
        <v>26</v>
      </c>
      <c r="B17" s="154"/>
      <c r="C17" s="88">
        <f>G13+K13</f>
        <v>3285</v>
      </c>
      <c r="D17" s="89">
        <f>H13+L13</f>
        <v>2056</v>
      </c>
      <c r="F17" s="200" t="s">
        <v>27</v>
      </c>
      <c r="G17" s="201"/>
      <c r="H17" s="142">
        <v>5.4000000000000003E-3</v>
      </c>
      <c r="I17" s="143"/>
      <c r="J17" s="144"/>
      <c r="L17" s="131"/>
      <c r="M17" s="131"/>
      <c r="N17" s="131"/>
      <c r="O17" s="131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55" t="s">
        <v>28</v>
      </c>
      <c r="B18" s="156"/>
      <c r="C18" s="92">
        <f>M13+O13</f>
        <v>275</v>
      </c>
      <c r="D18" s="93">
        <f>N13+P13</f>
        <v>285</v>
      </c>
      <c r="F18" s="202" t="s">
        <v>29</v>
      </c>
      <c r="G18" s="203"/>
      <c r="H18" s="145" t="s">
        <v>48</v>
      </c>
      <c r="I18" s="146"/>
      <c r="J18" s="147"/>
      <c r="L18" s="132" t="s">
        <v>30</v>
      </c>
      <c r="M18" s="132"/>
      <c r="N18" s="132"/>
      <c r="O18" s="132"/>
      <c r="P18" s="99">
        <f>IF(R17=TRUE, 1, 0)</f>
        <v>1</v>
      </c>
    </row>
    <row r="19" spans="1:21" ht="18.75" customHeight="1" thickBot="1" x14ac:dyDescent="0.35">
      <c r="A19" s="157" t="s">
        <v>31</v>
      </c>
      <c r="B19" s="158"/>
      <c r="C19" s="90">
        <f>C17-C18</f>
        <v>3010</v>
      </c>
      <c r="D19" s="91">
        <f>D17-D18</f>
        <v>1771</v>
      </c>
      <c r="F19" s="163" t="s">
        <v>32</v>
      </c>
      <c r="G19" s="164"/>
      <c r="H19" s="148">
        <v>6.7000000000000002E-3</v>
      </c>
      <c r="I19" s="149"/>
      <c r="J19" s="150"/>
      <c r="L19" s="131"/>
      <c r="M19" s="131"/>
      <c r="N19" s="131"/>
      <c r="O19" s="131"/>
      <c r="P19" s="100"/>
      <c r="R19" s="1" t="b">
        <f>AND(H20&gt;=-0.02, H20&lt;=0.02)</f>
        <v>1</v>
      </c>
    </row>
    <row r="20" spans="1:21" ht="16.5" customHeight="1" thickBot="1" x14ac:dyDescent="0.3">
      <c r="F20" s="216" t="s">
        <v>33</v>
      </c>
      <c r="G20" s="217"/>
      <c r="H20" s="139">
        <f>AVERAGE(H17:J19)</f>
        <v>6.0499999999999998E-3</v>
      </c>
      <c r="I20" s="140"/>
      <c r="J20" s="141"/>
      <c r="L20" s="128" t="s">
        <v>34</v>
      </c>
      <c r="M20" s="128"/>
      <c r="N20" s="128"/>
      <c r="O20" s="128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28"/>
      <c r="M21" s="128"/>
      <c r="N21" s="128"/>
      <c r="O21" s="128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67"/>
    </row>
    <row r="25" spans="1:21" ht="20.100000000000001" customHeight="1" x14ac:dyDescent="0.2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67"/>
    </row>
    <row r="26" spans="1:21" ht="20.100000000000001" customHeight="1" thickBot="1" x14ac:dyDescent="0.3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13" t="s">
        <v>36</v>
      </c>
      <c r="B29" s="214"/>
      <c r="C29" s="214"/>
      <c r="D29" s="214"/>
      <c r="E29" s="214"/>
      <c r="F29" s="21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9</v>
      </c>
      <c r="B30" s="168" t="s">
        <v>37</v>
      </c>
      <c r="C30" s="169"/>
      <c r="D30" s="170" t="s">
        <v>38</v>
      </c>
      <c r="E30" s="171"/>
      <c r="F30" s="171"/>
      <c r="G30" s="172"/>
      <c r="H30" s="170" t="s">
        <v>39</v>
      </c>
      <c r="I30" s="172"/>
      <c r="J30" s="171" t="s">
        <v>40</v>
      </c>
      <c r="K30" s="171"/>
      <c r="L30" s="199" t="s">
        <v>6</v>
      </c>
      <c r="M30" s="199"/>
      <c r="N30" s="195" t="s">
        <v>7</v>
      </c>
      <c r="O30" s="196"/>
      <c r="P30" s="58" t="s">
        <v>41</v>
      </c>
    </row>
    <row r="31" spans="1:21" ht="18.75" customHeight="1" thickBot="1" x14ac:dyDescent="0.3">
      <c r="A31" s="59" t="s">
        <v>42</v>
      </c>
      <c r="B31" s="166"/>
      <c r="C31" s="167"/>
      <c r="D31" s="173"/>
      <c r="E31" s="174"/>
      <c r="F31" s="174"/>
      <c r="G31" s="175"/>
      <c r="H31" s="173"/>
      <c r="I31" s="175"/>
      <c r="J31" s="179"/>
      <c r="K31" s="180"/>
      <c r="L31" s="177"/>
      <c r="M31" s="178"/>
      <c r="N31" s="197"/>
      <c r="O31" s="198"/>
      <c r="P31" s="57">
        <f t="shared" ref="P31:P39" si="10">L31-N31</f>
        <v>0</v>
      </c>
    </row>
    <row r="32" spans="1:21" ht="18.75" customHeight="1" thickBot="1" x14ac:dyDescent="0.3">
      <c r="A32" s="60" t="s">
        <v>42</v>
      </c>
      <c r="B32" s="165"/>
      <c r="C32" s="165"/>
      <c r="D32" s="120"/>
      <c r="E32" s="121"/>
      <c r="F32" s="121"/>
      <c r="G32" s="122"/>
      <c r="H32" s="120"/>
      <c r="I32" s="122"/>
      <c r="J32" s="193"/>
      <c r="K32" s="194"/>
      <c r="L32" s="177"/>
      <c r="M32" s="178"/>
      <c r="N32" s="197"/>
      <c r="O32" s="198"/>
      <c r="P32" s="57">
        <f t="shared" si="10"/>
        <v>0</v>
      </c>
    </row>
    <row r="33" spans="1:16" ht="19.2" customHeight="1" thickBot="1" x14ac:dyDescent="0.3">
      <c r="A33" s="60" t="s">
        <v>42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76"/>
      <c r="L33" s="123"/>
      <c r="M33" s="124"/>
      <c r="N33" s="116"/>
      <c r="O33" s="117"/>
      <c r="P33" s="57">
        <f t="shared" si="10"/>
        <v>0</v>
      </c>
    </row>
    <row r="34" spans="1:16" ht="19.5" customHeight="1" thickBot="1" x14ac:dyDescent="0.3">
      <c r="A34" s="59" t="s">
        <v>42</v>
      </c>
      <c r="B34" s="125"/>
      <c r="C34" s="126"/>
      <c r="D34" s="118"/>
      <c r="E34" s="127"/>
      <c r="F34" s="127"/>
      <c r="G34" s="119"/>
      <c r="H34" s="118"/>
      <c r="I34" s="119"/>
      <c r="J34" s="118"/>
      <c r="K34" s="119"/>
      <c r="L34" s="123"/>
      <c r="M34" s="124"/>
      <c r="N34" s="116"/>
      <c r="O34" s="117"/>
      <c r="P34" s="57">
        <f t="shared" si="10"/>
        <v>0</v>
      </c>
    </row>
    <row r="35" spans="1:16" ht="19.5" customHeight="1" thickBot="1" x14ac:dyDescent="0.3">
      <c r="A35" s="60" t="s">
        <v>42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57">
        <f t="shared" si="10"/>
        <v>0</v>
      </c>
    </row>
    <row r="36" spans="1:16" ht="19.5" customHeight="1" thickBot="1" x14ac:dyDescent="0.3">
      <c r="A36" s="60" t="s">
        <v>42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57">
        <f t="shared" si="10"/>
        <v>0</v>
      </c>
    </row>
    <row r="37" spans="1:16" ht="19.5" customHeight="1" thickBot="1" x14ac:dyDescent="0.3">
      <c r="A37" s="59" t="s">
        <v>42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57">
        <f t="shared" si="10"/>
        <v>0</v>
      </c>
    </row>
    <row r="38" spans="1:16" ht="19.5" customHeight="1" thickBot="1" x14ac:dyDescent="0.3">
      <c r="A38" s="60" t="s">
        <v>42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57">
        <f t="shared" si="10"/>
        <v>0</v>
      </c>
    </row>
    <row r="39" spans="1:16" ht="18.75" customHeight="1" x14ac:dyDescent="0.25">
      <c r="A39" s="60" t="s">
        <v>42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7">
        <f t="shared" si="10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8200B-6504-4394-B472-3F270BD7B5D6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DE2B3EF-C532-4AC8-837C-009A73DEEF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52291-9D48-4128-9381-2E351FEC8A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2023-02-15T21:20:26Z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