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sle\OneDrive\Desktop\"/>
    </mc:Choice>
  </mc:AlternateContent>
  <xr:revisionPtr revIDLastSave="0" documentId="13_ncr:1_{7C4CD6AF-6208-4DCD-828F-000C88DB90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<sst xmlns="http://schemas.openxmlformats.org/spreadsheetml/2006/main" count="76" uniqueCount="49">
  <si>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</si>
  <si>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</si>
  <si>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</si>
  <si>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</si>
  <si>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</si>
  <si>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</si>
  <si>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</si>
  <si>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</si>
  <si>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</si>
  <si>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</si>
  <si>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</si>
  <si>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</si>
  <si>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</si>
  <si>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</si>
  <si>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</si>
  <si>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</si>
  <si>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</si>
  <si>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</si>
  <si>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</si>
  <si>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</si>
  <si>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</si>
  <si>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</si>
  <si>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</si>
  <si>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</si>
  <si>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</si>
  <si>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</si>
  <si>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</si>
  <si>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</si>
  <si>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</si>
  <si>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</si>
  <si>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</si>
  <si>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</si>
  <si>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</si>
  <si>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</si>
  <si>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</si>
  <si>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</si>
  <si>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</si>
  <si>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</si>
  <si>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</si>
  <si>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</si>
  <si>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</si>
  <si>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</si>
  <si>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</si>
  <si>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</si>
  <si>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COOKLINE</t>
  </si>
  <si>
    <t>KITCHEN</t>
  </si>
  <si>
    <t>HOODS</t>
  </si>
  <si>
    <t>RESTROOM</t>
  </si>
  <si>
    <t>NO DESIGN OUTSIDE AIR CFM GIVEN FOR RTU-1. 20% 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</si>
</sst>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10" zoomScale="129" zoomScaleNormal="55" zoomScaleSheetLayoutView="55" workbookViewId="0">
      <selection activeCell="A23" sqref="A23:P2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10.4414062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43</v>
      </c>
      <c r="C6" s="23">
        <v>6000</v>
      </c>
      <c r="D6" s="24">
        <v>6144</v>
      </c>
      <c r="E6" s="23">
        <f t="shared" ref="E6:F7" si="0">C6-G6</f>
        <v>4800</v>
      </c>
      <c r="F6" s="24">
        <f t="shared" si="0"/>
        <v>4907</v>
      </c>
      <c r="G6" s="25">
        <v>1200</v>
      </c>
      <c r="H6" s="26">
        <v>1237</v>
      </c>
      <c r="I6" s="27">
        <f>G6/C6</f>
        <v>0.2</v>
      </c>
      <c r="J6" s="28">
        <f>H6/D6</f>
        <v>0.20133463541666666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14</v>
      </c>
      <c r="B7" s="73" t="s">
        <v>44</v>
      </c>
      <c r="C7" s="35">
        <v>2400</v>
      </c>
      <c r="D7" s="36">
        <v>2259</v>
      </c>
      <c r="E7" s="35">
        <f t="shared" si="0"/>
        <v>1900</v>
      </c>
      <c r="F7" s="36">
        <f t="shared" si="0"/>
        <v>2259</v>
      </c>
      <c r="G7" s="37">
        <v>500</v>
      </c>
      <c r="H7" s="38">
        <v>0</v>
      </c>
      <c r="I7" s="39">
        <f t="shared" ref="I7:J7" si="1">G7/C7</f>
        <v>0.20833333333333334</v>
      </c>
      <c r="J7" s="40">
        <f t="shared" si="1"/>
        <v>0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15</v>
      </c>
      <c r="B8" s="73" t="s">
        <v>45</v>
      </c>
      <c r="C8" s="35">
        <v>1200</v>
      </c>
      <c r="D8" s="36">
        <v>1109</v>
      </c>
      <c r="E8" s="35">
        <f t="shared" ref="E8" si="2">C8-G8</f>
        <v>1100</v>
      </c>
      <c r="F8" s="36">
        <f t="shared" ref="F8" si="3">D8-H8</f>
        <v>1109</v>
      </c>
      <c r="G8" s="37">
        <v>100</v>
      </c>
      <c r="H8" s="38">
        <v>0</v>
      </c>
      <c r="I8" s="39">
        <f t="shared" ref="I8" si="4">G8/C8</f>
        <v>8.3333333333333329E-2</v>
      </c>
      <c r="J8" s="40">
        <f t="shared" ref="J8" si="5">H8/D8</f>
        <v>0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16</v>
      </c>
      <c r="B9" s="73" t="s">
        <v>46</v>
      </c>
      <c r="C9" s="47"/>
      <c r="D9" s="48"/>
      <c r="E9" s="47" t="s">
        <v>17</v>
      </c>
      <c r="F9" s="48"/>
      <c r="G9" s="41"/>
      <c r="H9" s="42"/>
      <c r="I9" s="49"/>
      <c r="J9" s="42"/>
      <c r="K9" s="37">
        <v>2718</v>
      </c>
      <c r="L9" s="38">
        <v>2662</v>
      </c>
      <c r="M9" s="43"/>
      <c r="N9" s="44"/>
      <c r="O9" s="45"/>
      <c r="P9" s="46"/>
      <c r="Q9" s="54"/>
      <c r="R9" s="68"/>
    </row>
    <row r="10" spans="1:21" ht="20.100000000000001" customHeight="1" x14ac:dyDescent="0.25">
      <c r="A10" s="75" t="s">
        <v>18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3600</v>
      </c>
      <c r="N10" s="51">
        <v>3396</v>
      </c>
      <c r="O10" s="45"/>
      <c r="P10" s="46"/>
      <c r="Q10" s="63"/>
      <c r="R10" s="68"/>
    </row>
    <row r="11" spans="1:21" ht="20.100000000000001" customHeight="1" thickBot="1" x14ac:dyDescent="0.3">
      <c r="A11" s="75" t="s">
        <v>19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>
        <v>701</v>
      </c>
      <c r="Q11" s="63"/>
      <c r="R11" s="68"/>
    </row>
    <row r="12" spans="1:21" ht="20.100000000000001" customHeight="1" thickBot="1" x14ac:dyDescent="0.3">
      <c r="A12" s="104" t="s">
        <v>20</v>
      </c>
      <c r="B12" s="105"/>
      <c r="C12" s="76">
        <f t="shared" ref="C12:H12" si="6">SUM(C6:C11)</f>
        <v>9600</v>
      </c>
      <c r="D12" s="77">
        <f t="shared" si="6"/>
        <v>9512</v>
      </c>
      <c r="E12" s="76">
        <f t="shared" si="6"/>
        <v>7800</v>
      </c>
      <c r="F12" s="77">
        <f t="shared" si="6"/>
        <v>8275</v>
      </c>
      <c r="G12" s="78">
        <f t="shared" si="6"/>
        <v>1800</v>
      </c>
      <c r="H12" s="79">
        <f t="shared" si="6"/>
        <v>1237</v>
      </c>
      <c r="I12" s="80"/>
      <c r="J12" s="81"/>
      <c r="K12" s="78">
        <f t="shared" ref="K12:P12" si="7">SUM(K6:K11)</f>
        <v>2718</v>
      </c>
      <c r="L12" s="79">
        <f t="shared" si="7"/>
        <v>2662</v>
      </c>
      <c r="M12" s="103">
        <f t="shared" si="7"/>
        <v>3600</v>
      </c>
      <c r="N12" s="82">
        <f t="shared" si="7"/>
        <v>3396</v>
      </c>
      <c r="O12" s="83">
        <f t="shared" si="7"/>
        <v>200</v>
      </c>
      <c r="P12" s="84">
        <f t="shared" si="7"/>
        <v>701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21</v>
      </c>
      <c r="B14" s="85"/>
      <c r="C14" s="85"/>
      <c r="D14" s="85"/>
      <c r="F14" s="197" t="s">
        <v>22</v>
      </c>
      <c r="G14" s="198"/>
      <c r="H14" s="171" t="s">
        <v>23</v>
      </c>
      <c r="I14" s="172"/>
      <c r="J14" s="173"/>
      <c r="L14" s="97" t="s">
        <v>24</v>
      </c>
      <c r="M14" s="86"/>
      <c r="N14" s="86"/>
      <c r="O14" s="86"/>
      <c r="P14" s="86"/>
      <c r="R14" s="1" t="b">
        <f>T14=U14</f>
        <v>0</v>
      </c>
      <c r="T14" s="1" t="b">
        <f>C18&lt;0</f>
        <v>0</v>
      </c>
      <c r="U14" s="1" t="b">
        <f>D18&lt;0</f>
        <v>1</v>
      </c>
    </row>
    <row r="15" spans="1:21" ht="18.75" customHeight="1" thickBot="1" x14ac:dyDescent="0.3">
      <c r="A15" s="189" t="s">
        <v>20</v>
      </c>
      <c r="B15" s="190"/>
      <c r="C15" s="88" t="s">
        <v>11</v>
      </c>
      <c r="D15" s="89" t="s">
        <v>12</v>
      </c>
      <c r="F15" s="199"/>
      <c r="G15" s="200"/>
      <c r="H15" s="174"/>
      <c r="I15" s="175"/>
      <c r="J15" s="176"/>
      <c r="L15" s="168" t="s">
        <v>25</v>
      </c>
      <c r="M15" s="168"/>
      <c r="N15" s="168"/>
      <c r="O15" s="168"/>
      <c r="P15" s="100">
        <f>IF(R14=TRUE, 1, 0)</f>
        <v>0</v>
      </c>
    </row>
    <row r="16" spans="1:21" ht="18.75" customHeight="1" x14ac:dyDescent="0.25">
      <c r="A16" s="191" t="s">
        <v>26</v>
      </c>
      <c r="B16" s="192"/>
      <c r="C16" s="90">
        <f>G12+K12</f>
        <v>4518</v>
      </c>
      <c r="D16" s="91">
        <f>H12+L12</f>
        <v>3899</v>
      </c>
      <c r="F16" s="120" t="s">
        <v>27</v>
      </c>
      <c r="G16" s="121"/>
      <c r="H16" s="180">
        <v>-1.0999999999999999E-2</v>
      </c>
      <c r="I16" s="181"/>
      <c r="J16" s="182"/>
      <c r="L16" s="169"/>
      <c r="M16" s="169"/>
      <c r="N16" s="169"/>
      <c r="O16" s="169"/>
      <c r="P16" s="102"/>
      <c r="R16" s="1" t="b">
        <f>T16=U16</f>
        <v>1</v>
      </c>
      <c r="T16" s="1" t="b">
        <f>H19&lt;0</f>
        <v>1</v>
      </c>
      <c r="U16" s="1" t="b">
        <f>D18&lt;0</f>
        <v>1</v>
      </c>
    </row>
    <row r="17" spans="1:18" ht="18.75" customHeight="1" thickBot="1" x14ac:dyDescent="0.3">
      <c r="A17" s="193" t="s">
        <v>28</v>
      </c>
      <c r="B17" s="194"/>
      <c r="C17" s="94">
        <f>M12+O12</f>
        <v>3800</v>
      </c>
      <c r="D17" s="95">
        <f>N12+P12</f>
        <v>4097</v>
      </c>
      <c r="F17" s="122" t="s">
        <v>29</v>
      </c>
      <c r="G17" s="123"/>
      <c r="H17" s="183">
        <v>-1.2E-2</v>
      </c>
      <c r="I17" s="184"/>
      <c r="J17" s="185"/>
      <c r="L17" s="170" t="s">
        <v>30</v>
      </c>
      <c r="M17" s="170"/>
      <c r="N17" s="170"/>
      <c r="O17" s="170"/>
      <c r="P17" s="101">
        <f>IF(R16=TRUE, 1, 0)</f>
        <v>1</v>
      </c>
    </row>
    <row r="18" spans="1:18" ht="18.75" customHeight="1" thickBot="1" x14ac:dyDescent="0.35">
      <c r="A18" s="195" t="s">
        <v>31</v>
      </c>
      <c r="B18" s="196"/>
      <c r="C18" s="92">
        <f>C16-C17</f>
        <v>718</v>
      </c>
      <c r="D18" s="93">
        <f>D16-D17</f>
        <v>-198</v>
      </c>
      <c r="F18" s="201" t="s">
        <v>32</v>
      </c>
      <c r="G18" s="202"/>
      <c r="H18" s="186">
        <v>-1.0999999999999999E-2</v>
      </c>
      <c r="I18" s="187"/>
      <c r="J18" s="188"/>
      <c r="L18" s="169"/>
      <c r="M18" s="169"/>
      <c r="N18" s="169"/>
      <c r="O18" s="169"/>
      <c r="P18" s="102"/>
      <c r="R18" s="1" t="b">
        <f>AND(H19&gt;=-0.02, H19&lt;=0.02)</f>
        <v>1</v>
      </c>
    </row>
    <row r="19" spans="1:18" ht="16.5" customHeight="1" thickBot="1" x14ac:dyDescent="0.3">
      <c r="F19" s="136" t="s">
        <v>33</v>
      </c>
      <c r="G19" s="137"/>
      <c r="H19" s="177">
        <f>AVERAGE(H16:J18)</f>
        <v>-1.1333333333333334E-2</v>
      </c>
      <c r="I19" s="178"/>
      <c r="J19" s="179"/>
      <c r="L19" s="166" t="s">
        <v>34</v>
      </c>
      <c r="M19" s="166"/>
      <c r="N19" s="166"/>
      <c r="O19" s="166"/>
      <c r="P19" s="96">
        <f>IF(R18=TRUE, 1, 0)</f>
        <v>1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35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4" t="s">
        <v>48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3" t="s">
        <v>36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9</v>
      </c>
      <c r="B29" s="159" t="s">
        <v>37</v>
      </c>
      <c r="C29" s="160"/>
      <c r="D29" s="114" t="s">
        <v>38</v>
      </c>
      <c r="E29" s="116"/>
      <c r="F29" s="116"/>
      <c r="G29" s="115"/>
      <c r="H29" s="114" t="s">
        <v>39</v>
      </c>
      <c r="I29" s="115"/>
      <c r="J29" s="116" t="s">
        <v>40</v>
      </c>
      <c r="K29" s="116"/>
      <c r="L29" s="117" t="s">
        <v>6</v>
      </c>
      <c r="M29" s="117"/>
      <c r="N29" s="110" t="s">
        <v>7</v>
      </c>
      <c r="O29" s="111"/>
      <c r="P29" s="60" t="s">
        <v>41</v>
      </c>
    </row>
    <row r="30" spans="1:18" ht="18.75" customHeight="1" thickBot="1" x14ac:dyDescent="0.3">
      <c r="A30" s="61" t="s">
        <v>42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8">L30-N30</f>
        <v>0</v>
      </c>
    </row>
    <row r="31" spans="1:18" ht="18.75" customHeight="1" thickBot="1" x14ac:dyDescent="0.3">
      <c r="A31" s="62" t="s">
        <v>42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8"/>
        <v>0</v>
      </c>
    </row>
    <row r="32" spans="1:18" ht="19.2" customHeight="1" thickBot="1" x14ac:dyDescent="0.3">
      <c r="A32" s="62" t="s">
        <v>42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3">
      <c r="A33" s="61" t="s">
        <v>42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3">
      <c r="A34" s="62" t="s">
        <v>42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3">
      <c r="A35" s="62" t="s">
        <v>42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1" t="s">
        <v>42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8"/>
        <v>0</v>
      </c>
    </row>
    <row r="37" spans="1:16" ht="19.5" customHeight="1" thickBot="1" x14ac:dyDescent="0.3">
      <c r="A37" s="62" t="s">
        <v>42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ht="18.75" customHeight="1" x14ac:dyDescent="0.25">
      <c r="A38" s="62" t="s">
        <v>42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1DC852-1DA6-414D-B666-E21EA33145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6E5D12-EF13-4F07-9189-5A56F2C8069D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38B0BD4-FEB2-4E44-919C-C821F0A5B5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wesley john</cp:lastModifiedBy>
  <cp:revision/>
  <dcterms:created xsi:type="dcterms:W3CDTF">2015-11-16T19:09:52Z</dcterms:created>
  <dcterms:modified xsi:type="dcterms:W3CDTF">2022-10-26T01:01:39Z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