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65888A12-DBF1-49C9-B486-E2D3552D82C7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5" i="1"/>
  <c r="O16" i="1" l="1"/>
  <c r="M16" i="1"/>
  <c r="L16" i="1"/>
  <c r="K16" i="1"/>
  <c r="H16" i="1"/>
  <c r="G16" i="1"/>
  <c r="C20" i="1" s="1"/>
  <c r="D16" i="1"/>
  <c r="C16" i="1"/>
  <c r="C21" i="1" l="1"/>
  <c r="C22" i="1" s="1"/>
  <c r="I9" i="1"/>
  <c r="J9" i="1"/>
  <c r="F10" i="1"/>
  <c r="I10" i="1"/>
  <c r="J10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F6" i="1"/>
  <c r="F16" i="1" s="1"/>
  <c r="E16" i="1"/>
</calcChain>
</file>

<file path=xl/sharedStrings.xml><?xml version="1.0" encoding="utf-8"?>
<sst xmlns="http://schemas.openxmlformats.org/spreadsheetml/2006/main" count="89" uniqueCount="56">
  <si>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</si>
  <si>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</si>
  <si>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</si>
  <si>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</si>
  <si>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</si>
  <si>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</si>
  <si>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</si>
  <si>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</si>
  <si>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</si>
  <si>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</si>
  <si>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</si>
  <si>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</si>
  <si>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</si>
  <si>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</si>
  <si>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</si>
  <si>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</si>
  <si>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</si>
  <si>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</si>
  <si>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DINNING /RR</t>
  </si>
  <si>
    <t>AC-4</t>
  </si>
  <si>
    <t>BOH</t>
  </si>
  <si>
    <t>AC-5</t>
  </si>
  <si>
    <t xml:space="preserve">PLAY AREA </t>
  </si>
  <si>
    <t>AC-6</t>
  </si>
  <si>
    <t>EF-1</t>
  </si>
  <si>
    <t>HD 1</t>
  </si>
  <si>
    <t>EF-2</t>
  </si>
  <si>
    <t>HD 2 &amp; 3</t>
  </si>
  <si>
    <t>EF-3</t>
  </si>
  <si>
    <t>RESTROOMS</t>
  </si>
  <si>
    <t>EF4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</si>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</sst>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72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H14" sqref="H14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88" t="s">
        <v>2</v>
      </c>
      <c r="D4" s="189"/>
      <c r="E4" s="171" t="s">
        <v>3</v>
      </c>
      <c r="F4" s="169"/>
      <c r="G4" s="194" t="s">
        <v>4</v>
      </c>
      <c r="H4" s="195"/>
      <c r="I4" s="186" t="s">
        <v>5</v>
      </c>
      <c r="J4" s="187"/>
      <c r="K4" s="192" t="s">
        <v>6</v>
      </c>
      <c r="L4" s="193"/>
      <c r="M4" s="190" t="s">
        <v>7</v>
      </c>
      <c r="N4" s="191"/>
      <c r="O4" s="190" t="s">
        <v>8</v>
      </c>
      <c r="P4" s="191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8125</v>
      </c>
      <c r="D6" s="24"/>
      <c r="E6" s="23">
        <f t="shared" ref="E6:E11" si="0">C6-G6</f>
        <v>6375</v>
      </c>
      <c r="F6" s="24">
        <f t="shared" ref="E6:F7" si="1">D6-H6</f>
        <v>0</v>
      </c>
      <c r="G6" s="23">
        <v>1750</v>
      </c>
      <c r="H6" s="25"/>
      <c r="I6" s="26">
        <f>G6/C6</f>
        <v>0.2153846153846154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4375</v>
      </c>
      <c r="D7" s="35"/>
      <c r="E7" s="23">
        <f t="shared" si="0"/>
        <v>3300</v>
      </c>
      <c r="F7" s="35">
        <f t="shared" si="1"/>
        <v>0</v>
      </c>
      <c r="G7" s="34">
        <v>1075</v>
      </c>
      <c r="H7" s="36"/>
      <c r="I7" s="37">
        <f t="shared" ref="I7:J7" si="2">G7/C7</f>
        <v>0.24571428571428572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3975</v>
      </c>
      <c r="F8" s="35">
        <f t="shared" ref="F8:F11" si="3">D8-H8</f>
        <v>0</v>
      </c>
      <c r="G8" s="34">
        <v>1275</v>
      </c>
      <c r="H8" s="36"/>
      <c r="I8" s="37">
        <f t="shared" ref="I8" si="4">G8/C8</f>
        <v>0.24285714285714285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>
      <c r="A9" s="69" t="s">
        <v>19</v>
      </c>
      <c r="B9" s="68" t="s">
        <v>20</v>
      </c>
      <c r="C9" s="34">
        <v>1750</v>
      </c>
      <c r="D9" s="35"/>
      <c r="E9" s="23">
        <f t="shared" si="0"/>
        <v>1325</v>
      </c>
      <c r="F9" s="35">
        <f t="shared" si="3"/>
        <v>0</v>
      </c>
      <c r="G9" s="34">
        <v>425</v>
      </c>
      <c r="H9" s="36"/>
      <c r="I9" s="37">
        <f>G9/C9</f>
        <v>0.24285714285714285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>
      <c r="A10" s="97" t="s">
        <v>21</v>
      </c>
      <c r="B10" s="68" t="s">
        <v>22</v>
      </c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>
      <c r="A11" s="69" t="s">
        <v>23</v>
      </c>
      <c r="B11" s="107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69" t="s">
        <v>24</v>
      </c>
      <c r="B12" s="68" t="s">
        <v>25</v>
      </c>
      <c r="C12" s="45"/>
      <c r="D12" s="46"/>
      <c r="E12" s="115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26</v>
      </c>
      <c r="B13" s="117" t="s">
        <v>27</v>
      </c>
      <c r="C13" s="45"/>
      <c r="D13" s="46"/>
      <c r="E13" s="116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8" t="s">
        <v>28</v>
      </c>
      <c r="B14" s="120" t="s">
        <v>29</v>
      </c>
      <c r="C14" s="121"/>
      <c r="D14" s="111"/>
      <c r="E14" s="110"/>
      <c r="F14" s="111"/>
      <c r="G14" s="112"/>
      <c r="H14" s="113"/>
      <c r="I14" s="114"/>
      <c r="J14" s="113"/>
      <c r="K14" s="41"/>
      <c r="L14" s="42"/>
      <c r="M14" s="41"/>
      <c r="N14" s="41"/>
      <c r="O14" s="48">
        <v>300</v>
      </c>
      <c r="P14" s="49"/>
      <c r="Q14" s="59"/>
      <c r="R14" s="64"/>
    </row>
    <row r="15" spans="1:18" ht="20.100000000000001" customHeight="1">
      <c r="A15" s="118" t="s">
        <v>30</v>
      </c>
      <c r="B15" s="120" t="s">
        <v>29</v>
      </c>
      <c r="C15" s="119"/>
      <c r="D15" s="46"/>
      <c r="E15" s="45"/>
      <c r="F15" s="46"/>
      <c r="G15" s="39"/>
      <c r="H15" s="40"/>
      <c r="I15" s="47"/>
      <c r="J15" s="40"/>
      <c r="K15" s="39"/>
      <c r="L15" s="40"/>
      <c r="M15" s="41"/>
      <c r="N15" s="41"/>
      <c r="O15" s="48">
        <v>75</v>
      </c>
      <c r="P15" s="49"/>
      <c r="Q15" s="59"/>
      <c r="R15" s="64"/>
    </row>
    <row r="16" spans="1:18" ht="20.100000000000001" customHeight="1">
      <c r="A16" s="198" t="s">
        <v>31</v>
      </c>
      <c r="B16" s="199"/>
      <c r="C16" s="70">
        <f>SUM(C6:C14)</f>
        <v>19500</v>
      </c>
      <c r="D16" s="71">
        <f>SUM(D6:D14)</f>
        <v>0</v>
      </c>
      <c r="E16" s="70">
        <f>SUM(E6:E14)</f>
        <v>14975</v>
      </c>
      <c r="F16" s="71">
        <f>SUM(F6:F14)</f>
        <v>0</v>
      </c>
      <c r="G16" s="72">
        <f>SUM(G6:G14)</f>
        <v>4525</v>
      </c>
      <c r="H16" s="73">
        <f>SUM(H6:H14)</f>
        <v>0</v>
      </c>
      <c r="I16" s="74"/>
      <c r="J16" s="75"/>
      <c r="K16" s="72">
        <f>SUM(K6:K14)</f>
        <v>0</v>
      </c>
      <c r="L16" s="73">
        <f>SUM(L6:L14)</f>
        <v>0</v>
      </c>
      <c r="M16" s="109">
        <f>SUM(M6:M14)</f>
        <v>3315</v>
      </c>
      <c r="N16" s="76">
        <f>SUM(N6:N14)</f>
        <v>0</v>
      </c>
      <c r="O16" s="77">
        <f>SUM(O6:O14)</f>
        <v>300</v>
      </c>
      <c r="P16" s="78">
        <f>SUM(P6:P14)</f>
        <v>0</v>
      </c>
      <c r="Q16" s="50"/>
      <c r="R16" s="64"/>
    </row>
    <row r="17" spans="1:21" ht="20.100000000000001" customHeight="1">
      <c r="A17" s="61"/>
      <c r="B17" s="51"/>
      <c r="C17" s="51"/>
      <c r="D17" s="51"/>
      <c r="E17" s="51"/>
      <c r="F17" s="62"/>
      <c r="G17" s="62"/>
      <c r="H17" s="67"/>
      <c r="I17" s="67"/>
      <c r="J17" s="62"/>
      <c r="K17" s="62"/>
      <c r="L17" s="63"/>
      <c r="M17" s="63"/>
      <c r="N17" s="63"/>
      <c r="O17" s="63"/>
      <c r="P17" s="50"/>
      <c r="Q17" s="64"/>
    </row>
    <row r="18" spans="1:21" ht="20.100000000000001" customHeight="1">
      <c r="A18" s="92" t="s">
        <v>32</v>
      </c>
      <c r="B18" s="79"/>
      <c r="C18" s="79"/>
      <c r="D18" s="79"/>
      <c r="F18" s="155" t="s">
        <v>33</v>
      </c>
      <c r="G18" s="156"/>
      <c r="H18" s="129" t="s">
        <v>34</v>
      </c>
      <c r="I18" s="130"/>
      <c r="J18" s="131"/>
      <c r="L18" s="91" t="s">
        <v>35</v>
      </c>
      <c r="M18" s="80"/>
      <c r="N18" s="80"/>
      <c r="O18" s="80"/>
      <c r="P18" s="80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>
      <c r="A19" s="147" t="s">
        <v>31</v>
      </c>
      <c r="B19" s="148"/>
      <c r="C19" s="82" t="s">
        <v>11</v>
      </c>
      <c r="D19" s="83" t="s">
        <v>12</v>
      </c>
      <c r="F19" s="157"/>
      <c r="G19" s="158"/>
      <c r="H19" s="132"/>
      <c r="I19" s="133"/>
      <c r="J19" s="134"/>
      <c r="L19" s="126" t="s">
        <v>36</v>
      </c>
      <c r="M19" s="126"/>
      <c r="N19" s="126"/>
      <c r="O19" s="126"/>
      <c r="P19" s="94">
        <f>IF(R18=TRUE, 1, 0)</f>
        <v>1</v>
      </c>
    </row>
    <row r="20" spans="1:21" ht="18.75" customHeight="1">
      <c r="A20" s="149" t="s">
        <v>37</v>
      </c>
      <c r="B20" s="150"/>
      <c r="C20" s="84">
        <f>G16+K16</f>
        <v>4525</v>
      </c>
      <c r="D20" s="85">
        <f>H16+L16</f>
        <v>0</v>
      </c>
      <c r="F20" s="203" t="s">
        <v>38</v>
      </c>
      <c r="G20" s="204"/>
      <c r="H20" s="138"/>
      <c r="I20" s="139"/>
      <c r="J20" s="140"/>
      <c r="L20" s="127"/>
      <c r="M20" s="127"/>
      <c r="N20" s="127"/>
      <c r="O20" s="127"/>
      <c r="P20" s="96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>
      <c r="A21" s="151" t="s">
        <v>39</v>
      </c>
      <c r="B21" s="152"/>
      <c r="C21" s="88">
        <f>M16+O16</f>
        <v>3615</v>
      </c>
      <c r="D21" s="89">
        <f>N16+P16</f>
        <v>0</v>
      </c>
      <c r="F21" s="205" t="s">
        <v>40</v>
      </c>
      <c r="G21" s="206"/>
      <c r="H21" s="141"/>
      <c r="I21" s="142"/>
      <c r="J21" s="143"/>
      <c r="L21" s="128" t="s">
        <v>41</v>
      </c>
      <c r="M21" s="128"/>
      <c r="N21" s="128"/>
      <c r="O21" s="128"/>
      <c r="P21" s="95" t="e">
        <f>IF(R20=TRUE, 1, 0)</f>
        <v>#DIV/0!</v>
      </c>
    </row>
    <row r="22" spans="1:21" ht="18.75" customHeight="1" thickBot="1">
      <c r="A22" s="153" t="s">
        <v>42</v>
      </c>
      <c r="B22" s="154"/>
      <c r="C22" s="86">
        <f>C20-C21</f>
        <v>910</v>
      </c>
      <c r="D22" s="87">
        <f>D20-D21</f>
        <v>0</v>
      </c>
      <c r="F22" s="184" t="s">
        <v>43</v>
      </c>
      <c r="G22" s="185"/>
      <c r="H22" s="144"/>
      <c r="I22" s="145"/>
      <c r="J22" s="146"/>
      <c r="L22" s="127"/>
      <c r="M22" s="127"/>
      <c r="N22" s="127"/>
      <c r="O22" s="127"/>
      <c r="P22" s="96"/>
      <c r="R22" s="1" t="e">
        <f>AND(H23&gt;=-0.02, H23&lt;=0.02)</f>
        <v>#DIV/0!</v>
      </c>
    </row>
    <row r="23" spans="1:21" ht="16.5" customHeight="1" thickBot="1">
      <c r="F23" s="219" t="s">
        <v>44</v>
      </c>
      <c r="G23" s="220"/>
      <c r="H23" s="135" t="e">
        <f>AVERAGE(H20:J22)</f>
        <v>#DIV/0!</v>
      </c>
      <c r="I23" s="136"/>
      <c r="J23" s="137"/>
      <c r="L23" s="124" t="s">
        <v>45</v>
      </c>
      <c r="M23" s="124"/>
      <c r="N23" s="124"/>
      <c r="O23" s="124"/>
      <c r="P23" s="90" t="e">
        <f>IF(R22=TRUE, 1, 0)</f>
        <v>#DIV/0!</v>
      </c>
    </row>
    <row r="24" spans="1:21" ht="13.7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124"/>
      <c r="M24" s="124"/>
      <c r="N24" s="124"/>
      <c r="O24" s="124"/>
      <c r="P24" s="93"/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3"/>
      <c r="M25" s="53"/>
      <c r="N25" s="54"/>
      <c r="O25" s="54"/>
      <c r="P25" s="7"/>
      <c r="Q25" s="7"/>
    </row>
    <row r="26" spans="1:21" ht="13.5" customHeight="1" thickBot="1">
      <c r="A26" s="3" t="s">
        <v>46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>
      <c r="A27" s="207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9"/>
      <c r="Q27" s="65"/>
    </row>
    <row r="28" spans="1:21" ht="20.100000000000001" customHeight="1">
      <c r="A28" s="210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2"/>
      <c r="Q28" s="65"/>
    </row>
    <row r="29" spans="1:21" ht="20.100000000000001" customHeight="1" thickBot="1">
      <c r="A29" s="213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5"/>
    </row>
    <row r="30" spans="1:21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>
      <c r="A32" s="216" t="s">
        <v>47</v>
      </c>
      <c r="B32" s="217"/>
      <c r="C32" s="217"/>
      <c r="D32" s="217"/>
      <c r="E32" s="217"/>
      <c r="F32" s="218"/>
      <c r="G32" s="51"/>
      <c r="H32" s="51"/>
      <c r="I32" s="51"/>
      <c r="J32" s="51"/>
      <c r="K32" s="51"/>
      <c r="L32" s="51"/>
      <c r="M32" s="51"/>
      <c r="N32" s="51"/>
      <c r="O32" s="51"/>
      <c r="P32" s="50"/>
      <c r="Q32" s="52"/>
    </row>
    <row r="33" spans="1:16" ht="19.149999999999999" customHeight="1" thickBot="1">
      <c r="A33" s="5" t="s">
        <v>9</v>
      </c>
      <c r="B33" s="165" t="s">
        <v>48</v>
      </c>
      <c r="C33" s="166"/>
      <c r="D33" s="169" t="s">
        <v>49</v>
      </c>
      <c r="E33" s="170"/>
      <c r="F33" s="170"/>
      <c r="G33" s="171"/>
      <c r="H33" s="169" t="s">
        <v>50</v>
      </c>
      <c r="I33" s="171"/>
      <c r="J33" s="170" t="s">
        <v>51</v>
      </c>
      <c r="K33" s="170"/>
      <c r="L33" s="202" t="s">
        <v>6</v>
      </c>
      <c r="M33" s="202"/>
      <c r="N33" s="200" t="s">
        <v>7</v>
      </c>
      <c r="O33" s="201"/>
      <c r="P33" s="56" t="s">
        <v>52</v>
      </c>
    </row>
    <row r="34" spans="1:16" ht="18.75" customHeight="1" thickBot="1">
      <c r="A34" s="57" t="s">
        <v>53</v>
      </c>
      <c r="B34" s="163" t="s">
        <v>54</v>
      </c>
      <c r="C34" s="164"/>
      <c r="D34" s="172"/>
      <c r="E34" s="173"/>
      <c r="F34" s="173"/>
      <c r="G34" s="174"/>
      <c r="H34" s="172" t="s">
        <v>55</v>
      </c>
      <c r="I34" s="174"/>
      <c r="J34" s="178" t="s">
        <v>55</v>
      </c>
      <c r="K34" s="179"/>
      <c r="L34" s="176">
        <v>0</v>
      </c>
      <c r="M34" s="177"/>
      <c r="N34" s="196">
        <v>1080</v>
      </c>
      <c r="O34" s="197"/>
      <c r="P34" s="55">
        <f t="shared" ref="P34:P36" si="8">L34-N34</f>
        <v>-1080</v>
      </c>
    </row>
    <row r="35" spans="1:16" ht="18.75" customHeight="1" thickBot="1">
      <c r="A35" s="58" t="s">
        <v>53</v>
      </c>
      <c r="B35" s="162" t="s">
        <v>54</v>
      </c>
      <c r="C35" s="162"/>
      <c r="D35" s="159"/>
      <c r="E35" s="160"/>
      <c r="F35" s="160"/>
      <c r="G35" s="161"/>
      <c r="H35" s="159" t="s">
        <v>55</v>
      </c>
      <c r="I35" s="161"/>
      <c r="J35" s="182" t="s">
        <v>55</v>
      </c>
      <c r="K35" s="183"/>
      <c r="L35" s="176">
        <v>0</v>
      </c>
      <c r="M35" s="177"/>
      <c r="N35" s="196">
        <v>832</v>
      </c>
      <c r="O35" s="197"/>
      <c r="P35" s="55">
        <f t="shared" ref="P35" si="9">L35-N35</f>
        <v>-832</v>
      </c>
    </row>
    <row r="36" spans="1:16" ht="18.75" customHeight="1" thickBot="1">
      <c r="A36" s="58" t="s">
        <v>53</v>
      </c>
      <c r="B36" s="162" t="s">
        <v>54</v>
      </c>
      <c r="C36" s="162"/>
      <c r="D36" s="159"/>
      <c r="E36" s="160"/>
      <c r="F36" s="160"/>
      <c r="G36" s="161"/>
      <c r="H36" s="159" t="s">
        <v>55</v>
      </c>
      <c r="I36" s="161"/>
      <c r="J36" s="182" t="s">
        <v>55</v>
      </c>
      <c r="K36" s="183"/>
      <c r="L36" s="176">
        <v>0</v>
      </c>
      <c r="M36" s="177"/>
      <c r="N36" s="196">
        <v>701</v>
      </c>
      <c r="O36" s="197"/>
      <c r="P36" s="55">
        <f t="shared" si="8"/>
        <v>-701</v>
      </c>
    </row>
    <row r="37" spans="1:16" ht="19.149999999999999" customHeight="1">
      <c r="A37" s="58" t="s">
        <v>53</v>
      </c>
      <c r="B37" s="167" t="s">
        <v>54</v>
      </c>
      <c r="C37" s="168"/>
      <c r="D37" s="159"/>
      <c r="E37" s="160"/>
      <c r="F37" s="160"/>
      <c r="G37" s="161"/>
      <c r="H37" s="159" t="s">
        <v>55</v>
      </c>
      <c r="I37" s="161"/>
      <c r="J37" s="159" t="s">
        <v>55</v>
      </c>
      <c r="K37" s="175"/>
      <c r="L37" s="180">
        <v>0</v>
      </c>
      <c r="M37" s="181"/>
      <c r="N37" s="122">
        <v>390</v>
      </c>
      <c r="O37" s="123"/>
      <c r="P37" s="55">
        <f>L37-N37</f>
        <v>-390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8586E4FE-08D0-4B74-9463-1D2DF766D5AB}"/>
</file>

<file path=customXml/itemProps3.xml><?xml version="1.0" encoding="utf-8"?>
<ds:datastoreItem xmlns:ds="http://schemas.openxmlformats.org/officeDocument/2006/customXml" ds:itemID="{8E1713B8-99F3-40AD-8A02-F3EEB8EE0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2024-09-22T23:18:12Z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