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2258 INDEPENDENCE, MO/2 PROJECT DOCUMENTS/"/>
    </mc:Choice>
  </mc:AlternateContent>
  <xr:revisionPtr revIDLastSave="168" documentId="13_ncr:1_{1FC2F945-57B0-437C-842E-A47378DB8D59}" xr6:coauthVersionLast="47" xr6:coauthVersionMax="47" xr10:uidLastSave="{7C6C141C-3FA2-4F18-B0A5-B559DFA5DC8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8" i="1"/>
  <c r="I7" i="1"/>
  <c r="J8" i="1"/>
  <c r="J7" i="1"/>
  <c r="P32" i="1"/>
  <c r="O13" i="1" l="1"/>
  <c r="M13" i="1"/>
  <c r="L13" i="1"/>
  <c r="K13" i="1"/>
  <c r="H13" i="1"/>
  <c r="G13" i="1"/>
  <c r="D13" i="1"/>
  <c r="C13" i="1"/>
  <c r="C17" i="1" l="1"/>
  <c r="C18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T15" i="1" l="1"/>
  <c r="D19" i="1"/>
  <c r="U17" i="1" s="1"/>
  <c r="R17" i="1" s="1"/>
  <c r="J9" i="1"/>
  <c r="J6" i="1"/>
  <c r="I9" i="1"/>
  <c r="U15" i="1" l="1"/>
  <c r="R15" i="1" s="1"/>
  <c r="P16" i="1" s="1"/>
  <c r="P18" i="1"/>
  <c r="F9" i="1"/>
  <c r="E9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<sst xmlns="http://schemas.openxmlformats.org/spreadsheetml/2006/main" count="83" uniqueCount="51">
  <si>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</si>
  <si>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</si>
  <si>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</si>
  <si>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</si>
  <si>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</si>
  <si>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</si>
  <si>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</si>
  <si>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</si>
  <si>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</si>
  <si>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</si>
  <si>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</si>
  <si>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</si>
  <si>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</si>
  <si>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</si>
  <si>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</si>
  <si>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</si>
  <si>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</si>
  <si>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</si>
  <si>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</si>
  <si>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</si>
  <si>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</si>
  <si>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</si>
  <si>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</si>
  <si>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</si>
  <si>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</si>
  <si>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</si>
  <si>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</si>
  <si>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</si>
  <si>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</si>
  <si>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</si>
  <si>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</si>
  <si>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</si>
  <si>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</si>
  <si>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</si>
  <si>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</si>
  <si>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</si>
  <si>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</si>
  <si>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</si>
  <si>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EF-1</t>
  </si>
  <si>
    <t xml:space="preserve">RESTROOMS </t>
  </si>
  <si>
    <t>AC-1</t>
  </si>
  <si>
    <t>AC-3</t>
  </si>
  <si>
    <t>AC-2</t>
  </si>
  <si>
    <t>AC-4</t>
  </si>
  <si>
    <t>EF-2</t>
  </si>
  <si>
    <t>EF-3</t>
  </si>
  <si>
    <t>KITCHEN</t>
  </si>
  <si>
    <t>DINING A</t>
  </si>
  <si>
    <t>DINING B</t>
  </si>
  <si>
    <t>PLAY AREA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</si>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</sst>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/>
    </xf>
    <xf numFmtId="0" fontId="5" fillId="0" borderId="68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1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164" fontId="2" fillId="0" borderId="75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3" zoomScale="80" zoomScaleNormal="85" zoomScaleSheetLayoutView="80" workbookViewId="0">
      <selection activeCell="V17" sqref="V17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97" t="s">
        <v>30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45">
      <c r="A3" s="78"/>
    </row>
    <row r="4" spans="1:21" ht="20.149999999999999" customHeight="1" thickBot="1" x14ac:dyDescent="0.3">
      <c r="A4" s="6"/>
      <c r="B4" s="8" t="s">
        <v>5</v>
      </c>
      <c r="C4" s="170" t="s">
        <v>0</v>
      </c>
      <c r="D4" s="171"/>
      <c r="E4" s="143" t="s">
        <v>1</v>
      </c>
      <c r="F4" s="142"/>
      <c r="G4" s="176" t="s">
        <v>2</v>
      </c>
      <c r="H4" s="177"/>
      <c r="I4" s="168" t="s">
        <v>24</v>
      </c>
      <c r="J4" s="169"/>
      <c r="K4" s="174" t="s">
        <v>3</v>
      </c>
      <c r="L4" s="175"/>
      <c r="M4" s="172" t="s">
        <v>4</v>
      </c>
      <c r="N4" s="173"/>
      <c r="O4" s="172" t="s">
        <v>35</v>
      </c>
      <c r="P4" s="173"/>
      <c r="Q4" s="7"/>
      <c r="R4" s="5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5"/>
    </row>
    <row r="6" spans="1:21" ht="20.149999999999999" customHeight="1" thickBot="1" x14ac:dyDescent="0.3">
      <c r="A6" s="65" t="s">
        <v>40</v>
      </c>
      <c r="B6" s="63" t="s">
        <v>46</v>
      </c>
      <c r="C6" s="23">
        <v>8125</v>
      </c>
      <c r="D6" s="24"/>
      <c r="E6" s="23">
        <f t="shared" ref="E6:F9" si="0">C6-G6</f>
        <v>7125</v>
      </c>
      <c r="F6" s="24">
        <f t="shared" si="0"/>
        <v>0</v>
      </c>
      <c r="G6" s="25">
        <v>1000</v>
      </c>
      <c r="H6" s="26"/>
      <c r="I6" s="130">
        <f>G6/C6</f>
        <v>0.12307692307692308</v>
      </c>
      <c r="J6" s="131" t="e">
        <f>H6/D6</f>
        <v>#DIV/0!</v>
      </c>
      <c r="K6" s="27"/>
      <c r="L6" s="28"/>
      <c r="M6" s="29"/>
      <c r="N6" s="30"/>
      <c r="O6" s="31"/>
      <c r="P6" s="32"/>
      <c r="Q6" s="61"/>
      <c r="R6" s="59"/>
    </row>
    <row r="7" spans="1:21" ht="20.149999999999999" customHeight="1" thickBot="1" x14ac:dyDescent="0.3">
      <c r="A7" s="117" t="s">
        <v>42</v>
      </c>
      <c r="B7" s="118" t="s">
        <v>47</v>
      </c>
      <c r="C7" s="119">
        <v>2830</v>
      </c>
      <c r="D7" s="120"/>
      <c r="E7" s="119">
        <v>2080</v>
      </c>
      <c r="F7" s="120">
        <v>0</v>
      </c>
      <c r="G7" s="121">
        <v>750</v>
      </c>
      <c r="H7" s="122"/>
      <c r="I7" s="129">
        <f>G7/C7</f>
        <v>0.26501766784452296</v>
      </c>
      <c r="J7" s="131" t="e">
        <f>H7/D7</f>
        <v>#DIV/0!</v>
      </c>
      <c r="K7" s="123"/>
      <c r="L7" s="124"/>
      <c r="M7" s="125"/>
      <c r="N7" s="126"/>
      <c r="O7" s="127"/>
      <c r="P7" s="128"/>
      <c r="Q7" s="61"/>
      <c r="R7" s="59"/>
    </row>
    <row r="8" spans="1:21" ht="20.149999999999999" customHeight="1" x14ac:dyDescent="0.25">
      <c r="A8" s="117" t="s">
        <v>41</v>
      </c>
      <c r="B8" s="118" t="s">
        <v>48</v>
      </c>
      <c r="C8" s="119">
        <v>5000</v>
      </c>
      <c r="D8" s="120"/>
      <c r="E8" s="119">
        <v>3645</v>
      </c>
      <c r="F8" s="120">
        <v>0</v>
      </c>
      <c r="G8" s="121">
        <v>1355</v>
      </c>
      <c r="H8" s="122"/>
      <c r="I8" s="129">
        <f>G8/C8</f>
        <v>0.27100000000000002</v>
      </c>
      <c r="J8" s="131" t="e">
        <f>H8/D8</f>
        <v>#DIV/0!</v>
      </c>
      <c r="K8" s="123"/>
      <c r="L8" s="124"/>
      <c r="M8" s="125"/>
      <c r="N8" s="126"/>
      <c r="O8" s="127"/>
      <c r="P8" s="128"/>
      <c r="Q8" s="61"/>
      <c r="R8" s="59"/>
    </row>
    <row r="9" spans="1:21" ht="20.149999999999999" customHeight="1" x14ac:dyDescent="0.25">
      <c r="A9" s="66" t="s">
        <v>43</v>
      </c>
      <c r="B9" s="64" t="s">
        <v>49</v>
      </c>
      <c r="C9" s="33">
        <v>1800</v>
      </c>
      <c r="D9" s="34"/>
      <c r="E9" s="33">
        <f t="shared" si="0"/>
        <v>1500</v>
      </c>
      <c r="F9" s="34">
        <f t="shared" si="0"/>
        <v>0</v>
      </c>
      <c r="G9" s="35">
        <v>300</v>
      </c>
      <c r="H9" s="36"/>
      <c r="I9" s="37">
        <f t="shared" ref="I9:J9" si="1">G9/C9</f>
        <v>0.16666666666666666</v>
      </c>
      <c r="J9" s="38" t="e">
        <f t="shared" si="1"/>
        <v>#DIV/0!</v>
      </c>
      <c r="K9" s="39"/>
      <c r="L9" s="40"/>
      <c r="M9" s="41"/>
      <c r="N9" s="42"/>
      <c r="O9" s="43"/>
      <c r="P9" s="44"/>
      <c r="Q9" s="54"/>
      <c r="R9" s="59"/>
    </row>
    <row r="10" spans="1:21" ht="20.149999999999999" customHeight="1" x14ac:dyDescent="0.25">
      <c r="A10" s="106" t="s">
        <v>38</v>
      </c>
      <c r="B10" s="107" t="s">
        <v>50</v>
      </c>
      <c r="C10" s="108"/>
      <c r="D10" s="109"/>
      <c r="E10" s="108"/>
      <c r="F10" s="109"/>
      <c r="G10" s="110"/>
      <c r="H10" s="111"/>
      <c r="I10" s="112"/>
      <c r="J10" s="111"/>
      <c r="K10" s="110"/>
      <c r="L10" s="111"/>
      <c r="M10" s="113">
        <v>1913</v>
      </c>
      <c r="N10" s="114"/>
      <c r="O10" s="115"/>
      <c r="P10" s="116"/>
      <c r="Q10" s="54"/>
      <c r="R10" s="59"/>
    </row>
    <row r="11" spans="1:21" ht="20.149999999999999" customHeight="1" x14ac:dyDescent="0.25">
      <c r="A11" s="106" t="s">
        <v>44</v>
      </c>
      <c r="B11" s="107" t="s">
        <v>50</v>
      </c>
      <c r="C11" s="108"/>
      <c r="D11" s="109"/>
      <c r="E11" s="108"/>
      <c r="F11" s="109"/>
      <c r="G11" s="110"/>
      <c r="H11" s="111"/>
      <c r="I11" s="112"/>
      <c r="J11" s="111"/>
      <c r="K11" s="110"/>
      <c r="L11" s="111"/>
      <c r="M11" s="113">
        <v>1402</v>
      </c>
      <c r="N11" s="114"/>
      <c r="O11" s="115"/>
      <c r="P11" s="116"/>
      <c r="Q11" s="54"/>
      <c r="R11" s="59"/>
    </row>
    <row r="12" spans="1:21" ht="20.149999999999999" customHeight="1" thickBot="1" x14ac:dyDescent="0.3">
      <c r="A12" s="95" t="s">
        <v>45</v>
      </c>
      <c r="B12" s="96" t="s">
        <v>39</v>
      </c>
      <c r="C12" s="97"/>
      <c r="D12" s="98"/>
      <c r="E12" s="97"/>
      <c r="F12" s="98"/>
      <c r="G12" s="99"/>
      <c r="H12" s="100"/>
      <c r="I12" s="101"/>
      <c r="J12" s="100"/>
      <c r="K12" s="99"/>
      <c r="L12" s="100"/>
      <c r="M12" s="102"/>
      <c r="N12" s="103"/>
      <c r="O12" s="104">
        <v>375</v>
      </c>
      <c r="P12" s="105"/>
      <c r="Q12" s="54"/>
      <c r="R12" s="59"/>
    </row>
    <row r="13" spans="1:21" ht="20.149999999999999" customHeight="1" thickBot="1" x14ac:dyDescent="0.3">
      <c r="A13" s="134" t="s">
        <v>25</v>
      </c>
      <c r="B13" s="135"/>
      <c r="C13" s="67">
        <f t="shared" ref="C13:H13" si="2">SUM(C6:C12)</f>
        <v>17755</v>
      </c>
      <c r="D13" s="68">
        <f t="shared" si="2"/>
        <v>0</v>
      </c>
      <c r="E13" s="67">
        <f t="shared" si="2"/>
        <v>14350</v>
      </c>
      <c r="F13" s="68">
        <f t="shared" si="2"/>
        <v>0</v>
      </c>
      <c r="G13" s="69">
        <f t="shared" si="2"/>
        <v>3405</v>
      </c>
      <c r="H13" s="70">
        <f t="shared" si="2"/>
        <v>0</v>
      </c>
      <c r="I13" s="71"/>
      <c r="J13" s="72"/>
      <c r="K13" s="69">
        <f t="shared" ref="K13:P13" si="3">SUM(K6:K12)</f>
        <v>0</v>
      </c>
      <c r="L13" s="70">
        <f t="shared" si="3"/>
        <v>0</v>
      </c>
      <c r="M13" s="94">
        <f t="shared" si="3"/>
        <v>3315</v>
      </c>
      <c r="N13" s="73">
        <f t="shared" si="3"/>
        <v>0</v>
      </c>
      <c r="O13" s="74">
        <f t="shared" si="3"/>
        <v>375</v>
      </c>
      <c r="P13" s="75">
        <f t="shared" si="3"/>
        <v>0</v>
      </c>
      <c r="Q13" s="45"/>
      <c r="R13" s="59"/>
    </row>
    <row r="14" spans="1:21" ht="20.149999999999999" customHeight="1" thickBot="1" x14ac:dyDescent="0.3">
      <c r="A14" s="56"/>
      <c r="B14" s="46"/>
      <c r="C14" s="46"/>
      <c r="D14" s="46"/>
      <c r="E14" s="46"/>
      <c r="F14" s="57"/>
      <c r="G14" s="57"/>
      <c r="H14" s="62"/>
      <c r="I14" s="62"/>
      <c r="J14" s="57"/>
      <c r="K14" s="57"/>
      <c r="L14" s="58"/>
      <c r="M14" s="58"/>
      <c r="N14" s="58"/>
      <c r="O14" s="58"/>
      <c r="P14" s="45"/>
      <c r="Q14" s="59"/>
    </row>
    <row r="15" spans="1:21" ht="20.149999999999999" customHeight="1" thickBot="1" x14ac:dyDescent="0.35">
      <c r="A15" s="89" t="s">
        <v>26</v>
      </c>
      <c r="B15" s="76"/>
      <c r="C15" s="76"/>
      <c r="D15" s="76"/>
      <c r="F15" s="227" t="s">
        <v>10</v>
      </c>
      <c r="G15" s="228"/>
      <c r="H15" s="201" t="s">
        <v>29</v>
      </c>
      <c r="I15" s="202"/>
      <c r="J15" s="203"/>
      <c r="L15" s="88" t="s">
        <v>31</v>
      </c>
      <c r="M15" s="77"/>
      <c r="N15" s="77"/>
      <c r="O15" s="77"/>
      <c r="P15" s="77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219" t="s">
        <v>25</v>
      </c>
      <c r="B16" s="220"/>
      <c r="C16" s="79" t="s">
        <v>7</v>
      </c>
      <c r="D16" s="80" t="s">
        <v>8</v>
      </c>
      <c r="F16" s="229"/>
      <c r="G16" s="230"/>
      <c r="H16" s="204"/>
      <c r="I16" s="205"/>
      <c r="J16" s="206"/>
      <c r="L16" s="198" t="s">
        <v>34</v>
      </c>
      <c r="M16" s="198"/>
      <c r="N16" s="198"/>
      <c r="O16" s="198"/>
      <c r="P16" s="91">
        <f>IF(R15=TRUE, 1, 0)</f>
        <v>0</v>
      </c>
    </row>
    <row r="17" spans="1:21" ht="18.75" customHeight="1" x14ac:dyDescent="0.35">
      <c r="A17" s="221" t="s">
        <v>28</v>
      </c>
      <c r="B17" s="222"/>
      <c r="C17" s="81">
        <f>G13+K13</f>
        <v>3405</v>
      </c>
      <c r="D17" s="82">
        <f>H13+L13</f>
        <v>0</v>
      </c>
      <c r="F17" s="148" t="s">
        <v>11</v>
      </c>
      <c r="G17" s="149"/>
      <c r="H17" s="210"/>
      <c r="I17" s="211"/>
      <c r="J17" s="212"/>
      <c r="L17" s="199"/>
      <c r="M17" s="199"/>
      <c r="N17" s="199"/>
      <c r="O17" s="199"/>
      <c r="P17" s="93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23" t="s">
        <v>27</v>
      </c>
      <c r="B18" s="224"/>
      <c r="C18" s="85">
        <f>M13+O13</f>
        <v>3690</v>
      </c>
      <c r="D18" s="86">
        <f>N13+P13</f>
        <v>0</v>
      </c>
      <c r="F18" s="150" t="s">
        <v>12</v>
      </c>
      <c r="G18" s="151"/>
      <c r="H18" s="213"/>
      <c r="I18" s="214"/>
      <c r="J18" s="215"/>
      <c r="L18" s="200" t="s">
        <v>32</v>
      </c>
      <c r="M18" s="200"/>
      <c r="N18" s="200"/>
      <c r="O18" s="200"/>
      <c r="P18" s="92" t="e">
        <f>IF(R17=TRUE, 1, 0)</f>
        <v>#DIV/0!</v>
      </c>
    </row>
    <row r="19" spans="1:21" ht="18.75" customHeight="1" thickBot="1" x14ac:dyDescent="0.4">
      <c r="A19" s="225" t="s">
        <v>16</v>
      </c>
      <c r="B19" s="226"/>
      <c r="C19" s="83">
        <f>C17-C18</f>
        <v>-285</v>
      </c>
      <c r="D19" s="84">
        <f>D17-D18</f>
        <v>0</v>
      </c>
      <c r="F19" s="166" t="s">
        <v>13</v>
      </c>
      <c r="G19" s="167"/>
      <c r="H19" s="216"/>
      <c r="I19" s="217"/>
      <c r="J19" s="218"/>
      <c r="L19" s="199"/>
      <c r="M19" s="199"/>
      <c r="N19" s="199"/>
      <c r="O19" s="199"/>
      <c r="P19" s="93"/>
      <c r="R19" s="1" t="e">
        <f>AND(H20&gt;=-0.02, H20&lt;=0.02)</f>
        <v>#DIV/0!</v>
      </c>
    </row>
    <row r="20" spans="1:21" ht="16.5" customHeight="1" thickBot="1" x14ac:dyDescent="0.3">
      <c r="F20" s="164" t="s">
        <v>14</v>
      </c>
      <c r="G20" s="165"/>
      <c r="H20" s="207" t="e">
        <f>AVERAGE(H17:J19)</f>
        <v>#DIV/0!</v>
      </c>
      <c r="I20" s="208"/>
      <c r="J20" s="209"/>
      <c r="L20" s="196" t="s">
        <v>33</v>
      </c>
      <c r="M20" s="196"/>
      <c r="N20" s="196"/>
      <c r="O20" s="196"/>
      <c r="P20" s="87" t="e">
        <f>IF(R19=TRUE, 1, 0)</f>
        <v>#DIV/0!</v>
      </c>
    </row>
    <row r="21" spans="1:21" ht="13.75" customHeigh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196"/>
      <c r="M21" s="196"/>
      <c r="N21" s="196"/>
      <c r="O21" s="196"/>
      <c r="P21" s="90"/>
    </row>
    <row r="22" spans="1:21" ht="13.7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8"/>
      <c r="M22" s="48"/>
      <c r="N22" s="49"/>
      <c r="O22" s="49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4"/>
      <c r="Q24" s="60"/>
    </row>
    <row r="25" spans="1:21" ht="20.149999999999999" customHeight="1" x14ac:dyDescent="0.25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7"/>
      <c r="Q25" s="60"/>
    </row>
    <row r="26" spans="1:21" ht="20.149999999999999" customHeight="1" thickBot="1" x14ac:dyDescent="0.3">
      <c r="A26" s="158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60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61" t="s">
        <v>17</v>
      </c>
      <c r="B29" s="162"/>
      <c r="C29" s="162"/>
      <c r="D29" s="162"/>
      <c r="E29" s="162"/>
      <c r="F29" s="163"/>
      <c r="G29" s="46"/>
      <c r="H29" s="46"/>
      <c r="I29" s="46"/>
      <c r="J29" s="46"/>
      <c r="K29" s="46"/>
      <c r="L29" s="46"/>
      <c r="M29" s="46"/>
      <c r="N29" s="46"/>
      <c r="O29" s="46"/>
      <c r="P29" s="45"/>
      <c r="Q29" s="47"/>
    </row>
    <row r="30" spans="1:21" ht="19.149999999999999" customHeight="1" thickBot="1" x14ac:dyDescent="0.3">
      <c r="A30" s="5" t="s">
        <v>6</v>
      </c>
      <c r="B30" s="188" t="s">
        <v>22</v>
      </c>
      <c r="C30" s="189"/>
      <c r="D30" s="142" t="s">
        <v>21</v>
      </c>
      <c r="E30" s="144"/>
      <c r="F30" s="144"/>
      <c r="G30" s="143"/>
      <c r="H30" s="142" t="s">
        <v>18</v>
      </c>
      <c r="I30" s="143"/>
      <c r="J30" s="144" t="s">
        <v>19</v>
      </c>
      <c r="K30" s="144"/>
      <c r="L30" s="145" t="s">
        <v>3</v>
      </c>
      <c r="M30" s="145"/>
      <c r="N30" s="140" t="s">
        <v>4</v>
      </c>
      <c r="O30" s="141"/>
      <c r="P30" s="51" t="s">
        <v>20</v>
      </c>
    </row>
    <row r="31" spans="1:21" ht="18.75" customHeight="1" thickBot="1" x14ac:dyDescent="0.3">
      <c r="A31" s="52" t="s">
        <v>23</v>
      </c>
      <c r="B31" s="186" t="s">
        <v>36</v>
      </c>
      <c r="C31" s="187"/>
      <c r="D31" s="179"/>
      <c r="E31" s="192"/>
      <c r="F31" s="192"/>
      <c r="G31" s="180"/>
      <c r="H31" s="179" t="s">
        <v>37</v>
      </c>
      <c r="I31" s="180"/>
      <c r="J31" s="181" t="s">
        <v>37</v>
      </c>
      <c r="K31" s="182"/>
      <c r="L31" s="138">
        <v>0</v>
      </c>
      <c r="M31" s="139"/>
      <c r="N31" s="132">
        <v>1080</v>
      </c>
      <c r="O31" s="133"/>
      <c r="P31" s="50">
        <f t="shared" ref="P31:P33" si="4">L31-N31</f>
        <v>-1080</v>
      </c>
    </row>
    <row r="32" spans="1:21" ht="18.75" customHeight="1" thickBot="1" x14ac:dyDescent="0.3">
      <c r="A32" s="53" t="s">
        <v>23</v>
      </c>
      <c r="B32" s="185" t="s">
        <v>36</v>
      </c>
      <c r="C32" s="185"/>
      <c r="D32" s="146"/>
      <c r="E32" s="193"/>
      <c r="F32" s="193"/>
      <c r="G32" s="147"/>
      <c r="H32" s="146" t="s">
        <v>37</v>
      </c>
      <c r="I32" s="147"/>
      <c r="J32" s="136" t="s">
        <v>37</v>
      </c>
      <c r="K32" s="137"/>
      <c r="L32" s="138">
        <v>0</v>
      </c>
      <c r="M32" s="139"/>
      <c r="N32" s="132">
        <v>832</v>
      </c>
      <c r="O32" s="133"/>
      <c r="P32" s="50">
        <f t="shared" ref="P32" si="5">L32-N32</f>
        <v>-832</v>
      </c>
    </row>
    <row r="33" spans="1:16" ht="18.75" customHeight="1" thickBot="1" x14ac:dyDescent="0.3">
      <c r="A33" s="53" t="s">
        <v>23</v>
      </c>
      <c r="B33" s="185" t="s">
        <v>36</v>
      </c>
      <c r="C33" s="185"/>
      <c r="D33" s="146"/>
      <c r="E33" s="193"/>
      <c r="F33" s="193"/>
      <c r="G33" s="147"/>
      <c r="H33" s="146" t="s">
        <v>37</v>
      </c>
      <c r="I33" s="147"/>
      <c r="J33" s="136" t="s">
        <v>37</v>
      </c>
      <c r="K33" s="137"/>
      <c r="L33" s="138">
        <v>0</v>
      </c>
      <c r="M33" s="139"/>
      <c r="N33" s="132">
        <v>701</v>
      </c>
      <c r="O33" s="133"/>
      <c r="P33" s="50">
        <f t="shared" si="4"/>
        <v>-701</v>
      </c>
    </row>
    <row r="34" spans="1:16" ht="19.149999999999999" customHeight="1" x14ac:dyDescent="0.25">
      <c r="A34" s="53" t="s">
        <v>23</v>
      </c>
      <c r="B34" s="190" t="s">
        <v>36</v>
      </c>
      <c r="C34" s="191"/>
      <c r="D34" s="146"/>
      <c r="E34" s="193"/>
      <c r="F34" s="193"/>
      <c r="G34" s="147"/>
      <c r="H34" s="146" t="s">
        <v>37</v>
      </c>
      <c r="I34" s="147"/>
      <c r="J34" s="146" t="s">
        <v>37</v>
      </c>
      <c r="K34" s="178"/>
      <c r="L34" s="183">
        <v>0</v>
      </c>
      <c r="M34" s="184"/>
      <c r="N34" s="194">
        <v>390</v>
      </c>
      <c r="O34" s="195"/>
      <c r="P34" s="50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2025-08-05T17:05:35Z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