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1139 JACKSONVILLE, FL/2 PROJECT DOCUMENTS/"/>
    </mc:Choice>
  </mc:AlternateContent>
  <xr:revisionPtr revIDLastSave="13" documentId="13_ncr:1_{1FC2F945-57B0-437C-842E-A47378DB8D59}" xr6:coauthVersionLast="47" xr6:coauthVersionMax="47" xr10:uidLastSave="{66428695-AB74-4545-9C42-AEED99FDBB0D}"/>
  <bookViews>
    <workbookView xWindow="36270" yWindow="2640" windowWidth="15585" windowHeight="12165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s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<sst xmlns="http://schemas.openxmlformats.org/spreadsheetml/2006/main" count="81" uniqueCount="50">
  <si>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</si>
  <si>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</si>
  <si>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</si>
  <si>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</si>
  <si>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</si>
  <si>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</si>
  <si>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</si>
  <si>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</si>
  <si>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</si>
  <si>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</si>
  <si>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</si>
  <si>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</si>
  <si>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</si>
  <si>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</si>
  <si>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</si>
  <si>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</si>
  <si>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</si>
  <si>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</si>
  <si>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</si>
  <si>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</si>
  <si>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</si>
  <si>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</si>
  <si>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</si>
  <si>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</si>
  <si>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</si>
  <si>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</si>
  <si>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</si>
  <si>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</si>
  <si>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</si>
  <si>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</si>
  <si>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</si>
  <si>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</si>
  <si>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</si>
  <si>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</si>
  <si>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</si>
  <si>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</si>
  <si>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</si>
  <si>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</si>
  <si>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</si>
  <si>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</si>
  <si>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</si>
  <si>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</si>
  <si>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</si>
  <si>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</si>
  <si>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</si>
  <si>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</si>
  <si>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</si>
  <si>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</si>
  <si>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DRIVE-THRU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</si>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</sst>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2" zoomScale="80" zoomScaleNormal="85" zoomScaleSheetLayoutView="80" workbookViewId="0">
      <selection activeCell="A23" sqref="A23:P25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7500</v>
      </c>
      <c r="F6" s="24">
        <f t="shared" si="0"/>
        <v>0</v>
      </c>
      <c r="G6" s="25">
        <v>2000</v>
      </c>
      <c r="H6" s="26"/>
      <c r="I6" s="27">
        <f>G6/C6</f>
        <v>0.21052631578947367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48</v>
      </c>
      <c r="C7" s="35">
        <v>5600</v>
      </c>
      <c r="D7" s="36"/>
      <c r="E7" s="35">
        <f t="shared" si="0"/>
        <v>4200</v>
      </c>
      <c r="F7" s="36">
        <f t="shared" si="0"/>
        <v>0</v>
      </c>
      <c r="G7" s="37">
        <v>1400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49</v>
      </c>
      <c r="C8" s="35">
        <v>6400</v>
      </c>
      <c r="D8" s="36"/>
      <c r="E8" s="35">
        <f t="shared" ref="E8" si="2">C8-G8</f>
        <v>4800</v>
      </c>
      <c r="F8" s="36">
        <f t="shared" ref="F8" si="3">D8-H8</f>
        <v>0</v>
      </c>
      <c r="G8" s="37">
        <v>1600</v>
      </c>
      <c r="H8" s="38"/>
      <c r="I8" s="39">
        <f t="shared" ref="I8" si="4">G8/C8</f>
        <v>0.25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1913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700</v>
      </c>
      <c r="P11" s="112"/>
      <c r="Q11" s="61"/>
      <c r="R11" s="66"/>
    </row>
    <row r="12" spans="1:21" ht="20.100000000000001" customHeight="1" thickBot="1" x14ac:dyDescent="0.3">
      <c r="A12" s="189" t="s">
        <v>28</v>
      </c>
      <c r="B12" s="190"/>
      <c r="C12" s="74">
        <f>SUM(C6:C11)</f>
        <v>21500</v>
      </c>
      <c r="D12" s="75">
        <f>SUM(D6:D11)</f>
        <v>0</v>
      </c>
      <c r="E12" s="74">
        <f>SUM(E6:E11)</f>
        <v>16500</v>
      </c>
      <c r="F12" s="75">
        <f>SUM(F6:F11)</f>
        <v>0</v>
      </c>
      <c r="G12" s="76">
        <f>SUM(G6:G11)</f>
        <v>5000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3315</v>
      </c>
      <c r="N12" s="80">
        <f>SUM(N6:N11)</f>
        <v>0</v>
      </c>
      <c r="O12" s="81">
        <f>SUM(O6:O11)</f>
        <v>700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25">
      <c r="A16" s="140" t="s">
        <v>31</v>
      </c>
      <c r="B16" s="141"/>
      <c r="C16" s="88">
        <f>G12+K12</f>
        <v>5000</v>
      </c>
      <c r="D16" s="89">
        <f>H12+L12</f>
        <v>0</v>
      </c>
      <c r="F16" s="194" t="s">
        <v>13</v>
      </c>
      <c r="G16" s="195"/>
      <c r="H16" s="129"/>
      <c r="I16" s="130"/>
      <c r="J16" s="131"/>
      <c r="L16" s="118"/>
      <c r="M16" s="118"/>
      <c r="N16" s="118"/>
      <c r="O16" s="11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2" t="s">
        <v>30</v>
      </c>
      <c r="B17" s="143"/>
      <c r="C17" s="92">
        <f>M12+O12</f>
        <v>4015</v>
      </c>
      <c r="D17" s="93">
        <f>N12+P12</f>
        <v>0</v>
      </c>
      <c r="F17" s="196" t="s">
        <v>14</v>
      </c>
      <c r="G17" s="197"/>
      <c r="H17" s="132"/>
      <c r="I17" s="133"/>
      <c r="J17" s="134"/>
      <c r="L17" s="119" t="s">
        <v>35</v>
      </c>
      <c r="M17" s="119"/>
      <c r="N17" s="119"/>
      <c r="O17" s="119"/>
      <c r="P17" s="99" t="e">
        <f>IF(R16=TRUE, 1, 0)</f>
        <v>#DIV/0!</v>
      </c>
    </row>
    <row r="18" spans="1:18" ht="18.75" customHeight="1" thickBot="1" x14ac:dyDescent="0.35">
      <c r="A18" s="144" t="s">
        <v>18</v>
      </c>
      <c r="B18" s="145"/>
      <c r="C18" s="90">
        <f>C16-C17</f>
        <v>985</v>
      </c>
      <c r="D18" s="91">
        <f>D16-D17</f>
        <v>0</v>
      </c>
      <c r="F18" s="175" t="s">
        <v>15</v>
      </c>
      <c r="G18" s="176"/>
      <c r="H18" s="135"/>
      <c r="I18" s="136"/>
      <c r="J18" s="137"/>
      <c r="L18" s="118"/>
      <c r="M18" s="118"/>
      <c r="N18" s="118"/>
      <c r="O18" s="118"/>
      <c r="P18" s="100"/>
      <c r="R18" s="1" t="e">
        <f>AND(H19&gt;=-0.02, H19&lt;=0.02)</f>
        <v>#DIV/0!</v>
      </c>
    </row>
    <row r="19" spans="1:18" ht="16.5" customHeight="1" thickBot="1" x14ac:dyDescent="0.3">
      <c r="F19" s="210" t="s">
        <v>16</v>
      </c>
      <c r="G19" s="211"/>
      <c r="H19" s="126" t="e">
        <f>AVERAGE(H16:J18)</f>
        <v>#DIV/0!</v>
      </c>
      <c r="I19" s="127"/>
      <c r="J19" s="128"/>
      <c r="L19" s="115" t="s">
        <v>36</v>
      </c>
      <c r="M19" s="115"/>
      <c r="N19" s="115"/>
      <c r="O19" s="115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00000000000001" customHeight="1" x14ac:dyDescent="0.25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00000000000001" customHeight="1" thickBot="1" x14ac:dyDescent="0.3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3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6">L30-N30</f>
        <v>-1080</v>
      </c>
    </row>
    <row r="31" spans="1:18" ht="18.75" customHeight="1" thickBot="1" x14ac:dyDescent="0.3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7">L31-N31</f>
        <v>-832</v>
      </c>
    </row>
    <row r="32" spans="1:18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6"/>
        <v>-701</v>
      </c>
    </row>
    <row r="33" spans="1:16" ht="19.2" customHeight="1" x14ac:dyDescent="0.25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2025-02-24T17:46:09Z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