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ar\Downloads\"/>
    </mc:Choice>
  </mc:AlternateContent>
  <xr:revisionPtr revIDLastSave="0" documentId="13_ncr:1_{3A77EF76-ADDA-449C-88BD-258D2B5B3FE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<sst xmlns="http://schemas.openxmlformats.org/spreadsheetml/2006/main" count="75" uniqueCount="49">
  <si>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</si>
  <si>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</si>
  <si>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</si>
  <si>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</si>
  <si>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</si>
  <si>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</si>
  <si>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</si>
  <si>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</si>
  <si>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</si>
  <si>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</si>
  <si>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</si>
  <si>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</si>
  <si>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</si>
  <si>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</si>
  <si>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</si>
  <si>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</si>
  <si>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</si>
  <si>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</si>
  <si>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</si>
  <si>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</si>
  <si>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</si>
  <si>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</si>
  <si>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</si>
  <si>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</si>
  <si>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</si>
  <si>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</si>
  <si>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</si>
  <si>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</si>
  <si>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</si>
  <si>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</si>
  <si>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</si>
  <si>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</si>
  <si>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</si>
  <si>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</si>
  <si>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</si>
  <si>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</si>
  <si>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</si>
  <si>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</si>
  <si>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</si>
  <si>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</si>
  <si>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</si>
  <si>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CORE</t>
  </si>
  <si>
    <t xml:space="preserve">RETAIL </t>
  </si>
  <si>
    <t>RESTROOMS</t>
  </si>
  <si>
    <t>FOOD SERVICE</t>
  </si>
  <si>
    <t>FOH</t>
  </si>
  <si>
    <t>BOH</t>
  </si>
  <si>
    <t>EF-3</t>
  </si>
  <si>
    <t xml:space="preserve">TRASH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</si>
</sst>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160701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117" zoomScaleNormal="55" zoomScaleSheetLayoutView="55" workbookViewId="0">
      <selection activeCell="P12" sqref="P12"/>
    </sheetView>
  </sheetViews>
  <sheetFormatPr defaultColWidth="9.21875" defaultRowHeight="13.2" x14ac:dyDescent="0.25"/>
  <cols>
    <col min="1" max="1" width="10.5546875" style="1" customWidth="1"/>
    <col min="2" max="2" width="12.21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>
      <c r="P1" s="1" t="s">
        <v>41</v>
      </c>
    </row>
    <row r="2" spans="1:21" ht="21.75" customHeight="1" x14ac:dyDescent="0.3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26</v>
      </c>
      <c r="B6" s="72" t="s">
        <v>44</v>
      </c>
      <c r="C6" s="23">
        <v>4500</v>
      </c>
      <c r="D6" s="24">
        <v>4284</v>
      </c>
      <c r="E6" s="23">
        <f t="shared" ref="E6:F7" si="0">C6-G6</f>
        <v>3800</v>
      </c>
      <c r="F6" s="24">
        <f t="shared" si="0"/>
        <v>3587</v>
      </c>
      <c r="G6" s="25">
        <v>700</v>
      </c>
      <c r="H6" s="26">
        <v>697</v>
      </c>
      <c r="I6" s="27">
        <f>G6/C6</f>
        <v>0.15555555555555556</v>
      </c>
      <c r="J6" s="28">
        <f>H6/D6</f>
        <v>0.1626984126984127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27</v>
      </c>
      <c r="B7" s="73" t="s">
        <v>42</v>
      </c>
      <c r="C7" s="35">
        <v>3400</v>
      </c>
      <c r="D7" s="36">
        <v>3428</v>
      </c>
      <c r="E7" s="35">
        <f t="shared" si="0"/>
        <v>3020</v>
      </c>
      <c r="F7" s="36">
        <f t="shared" si="0"/>
        <v>3044</v>
      </c>
      <c r="G7" s="37">
        <v>380</v>
      </c>
      <c r="H7" s="38">
        <v>384</v>
      </c>
      <c r="I7" s="39">
        <f t="shared" ref="I7:J7" si="1">G7/C7</f>
        <v>0.11176470588235295</v>
      </c>
      <c r="J7" s="40">
        <f t="shared" si="1"/>
        <v>0.11201866977829639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29</v>
      </c>
      <c r="B8" s="73" t="s">
        <v>45</v>
      </c>
      <c r="C8" s="35">
        <v>2400</v>
      </c>
      <c r="D8" s="36">
        <v>2346</v>
      </c>
      <c r="E8" s="35">
        <f t="shared" ref="E8" si="2">C8-G8</f>
        <v>2200</v>
      </c>
      <c r="F8" s="36">
        <f t="shared" ref="F8" si="3">D8-H8</f>
        <v>2156</v>
      </c>
      <c r="G8" s="37">
        <v>200</v>
      </c>
      <c r="H8" s="38">
        <v>190</v>
      </c>
      <c r="I8" s="39">
        <f t="shared" ref="I8" si="4">G8/C8</f>
        <v>8.3333333333333329E-2</v>
      </c>
      <c r="J8" s="40">
        <f t="shared" ref="J8" si="5">H8/D8</f>
        <v>8.0988917306052857E-2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10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1"/>
      <c r="N9" s="42"/>
      <c r="O9" s="50">
        <v>375</v>
      </c>
      <c r="P9" s="51">
        <v>381</v>
      </c>
      <c r="Q9" s="63"/>
      <c r="R9" s="68"/>
    </row>
    <row r="10" spans="1:21" ht="20.100000000000001" customHeight="1" x14ac:dyDescent="0.25">
      <c r="A10" s="75" t="s">
        <v>11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400</v>
      </c>
      <c r="P10" s="51">
        <v>385</v>
      </c>
      <c r="Q10" s="63"/>
      <c r="R10" s="68"/>
    </row>
    <row r="11" spans="1:21" ht="20.100000000000001" customHeight="1" thickBot="1" x14ac:dyDescent="0.3">
      <c r="A11" s="75" t="s">
        <v>47</v>
      </c>
      <c r="B11" s="73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200</v>
      </c>
      <c r="P11" s="53">
        <v>80</v>
      </c>
      <c r="Q11" s="63"/>
      <c r="R11" s="68"/>
    </row>
    <row r="12" spans="1:21" ht="20.100000000000001" customHeight="1" thickBot="1" x14ac:dyDescent="0.3">
      <c r="A12" s="104" t="s">
        <v>30</v>
      </c>
      <c r="B12" s="105"/>
      <c r="C12" s="76">
        <f t="shared" ref="C12:H12" si="6">SUM(C6:C11)</f>
        <v>10300</v>
      </c>
      <c r="D12" s="77">
        <f t="shared" si="6"/>
        <v>10058</v>
      </c>
      <c r="E12" s="76">
        <f t="shared" si="6"/>
        <v>9020</v>
      </c>
      <c r="F12" s="77">
        <f t="shared" si="6"/>
        <v>8787</v>
      </c>
      <c r="G12" s="78">
        <f t="shared" si="6"/>
        <v>1280</v>
      </c>
      <c r="H12" s="79">
        <f t="shared" si="6"/>
        <v>1271</v>
      </c>
      <c r="I12" s="80"/>
      <c r="J12" s="81"/>
      <c r="K12" s="78">
        <f t="shared" ref="K12:P12" si="7">SUM(K6:K11)</f>
        <v>0</v>
      </c>
      <c r="L12" s="79">
        <f t="shared" si="7"/>
        <v>0</v>
      </c>
      <c r="M12" s="103">
        <f t="shared" si="7"/>
        <v>0</v>
      </c>
      <c r="N12" s="82">
        <f t="shared" si="7"/>
        <v>0</v>
      </c>
      <c r="O12" s="83">
        <f t="shared" si="7"/>
        <v>975</v>
      </c>
      <c r="P12" s="84">
        <f t="shared" si="7"/>
        <v>846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31</v>
      </c>
      <c r="B14" s="85"/>
      <c r="C14" s="85"/>
      <c r="D14" s="85"/>
      <c r="F14" s="197" t="s">
        <v>12</v>
      </c>
      <c r="G14" s="198"/>
      <c r="H14" s="171" t="s">
        <v>34</v>
      </c>
      <c r="I14" s="172"/>
      <c r="J14" s="17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30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39</v>
      </c>
      <c r="M15" s="168"/>
      <c r="N15" s="168"/>
      <c r="O15" s="168"/>
      <c r="P15" s="100">
        <f>IF(R14=TRUE, 1, 0)</f>
        <v>1</v>
      </c>
    </row>
    <row r="16" spans="1:21" ht="18.75" customHeight="1" x14ac:dyDescent="0.25">
      <c r="A16" s="191" t="s">
        <v>33</v>
      </c>
      <c r="B16" s="192"/>
      <c r="C16" s="90">
        <f>G12+K12</f>
        <v>1280</v>
      </c>
      <c r="D16" s="91">
        <f>H12+L12</f>
        <v>1271</v>
      </c>
      <c r="F16" s="120" t="s">
        <v>13</v>
      </c>
      <c r="G16" s="121"/>
      <c r="H16" s="180">
        <v>1.5900000000000001E-2</v>
      </c>
      <c r="I16" s="181"/>
      <c r="J16" s="182"/>
      <c r="L16" s="169"/>
      <c r="M16" s="169"/>
      <c r="N16" s="169"/>
      <c r="O16" s="169"/>
      <c r="P16" s="102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93" t="s">
        <v>32</v>
      </c>
      <c r="B17" s="194"/>
      <c r="C17" s="94">
        <f>M12+O12</f>
        <v>975</v>
      </c>
      <c r="D17" s="95">
        <f>N12+P12</f>
        <v>846</v>
      </c>
      <c r="F17" s="122" t="s">
        <v>14</v>
      </c>
      <c r="G17" s="123"/>
      <c r="H17" s="183">
        <v>1.8800000000000001E-2</v>
      </c>
      <c r="I17" s="184"/>
      <c r="J17" s="185"/>
      <c r="L17" s="170" t="s">
        <v>37</v>
      </c>
      <c r="M17" s="170"/>
      <c r="N17" s="170"/>
      <c r="O17" s="170"/>
      <c r="P17" s="101">
        <f>IF(R16=TRUE, 1, 0)</f>
        <v>1</v>
      </c>
    </row>
    <row r="18" spans="1:18" ht="18.75" customHeight="1" thickBot="1" x14ac:dyDescent="0.35">
      <c r="A18" s="195" t="s">
        <v>18</v>
      </c>
      <c r="B18" s="196"/>
      <c r="C18" s="92">
        <f>C16-C17</f>
        <v>305</v>
      </c>
      <c r="D18" s="93">
        <f>D16-D17</f>
        <v>425</v>
      </c>
      <c r="F18" s="201" t="s">
        <v>15</v>
      </c>
      <c r="G18" s="202"/>
      <c r="H18" s="186">
        <v>1.17E-2</v>
      </c>
      <c r="I18" s="187"/>
      <c r="J18" s="188"/>
      <c r="L18" s="169"/>
      <c r="M18" s="169"/>
      <c r="N18" s="169"/>
      <c r="O18" s="169"/>
      <c r="P18" s="102"/>
      <c r="R18" s="1" t="b">
        <f>AND(H19&gt;=-0.02, H19&lt;=0.02)</f>
        <v>1</v>
      </c>
    </row>
    <row r="19" spans="1:18" ht="16.5" customHeight="1" thickBot="1" x14ac:dyDescent="0.3">
      <c r="F19" s="136" t="s">
        <v>16</v>
      </c>
      <c r="G19" s="137"/>
      <c r="H19" s="177">
        <f>AVERAGE(H16:J18)</f>
        <v>1.5466666666666668E-2</v>
      </c>
      <c r="I19" s="178"/>
      <c r="J19" s="179"/>
      <c r="L19" s="166" t="s">
        <v>38</v>
      </c>
      <c r="M19" s="166"/>
      <c r="N19" s="166"/>
      <c r="O19" s="166"/>
      <c r="P19" s="96">
        <f>IF(R18=TRUE, 1, 0)</f>
        <v>1</v>
      </c>
    </row>
    <row r="20" spans="1:18" ht="13.8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8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3" t="s">
        <v>19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6</v>
      </c>
      <c r="B29" s="159" t="s">
        <v>24</v>
      </c>
      <c r="C29" s="160"/>
      <c r="D29" s="114" t="s">
        <v>23</v>
      </c>
      <c r="E29" s="116"/>
      <c r="F29" s="116"/>
      <c r="G29" s="115"/>
      <c r="H29" s="114" t="s">
        <v>20</v>
      </c>
      <c r="I29" s="115"/>
      <c r="J29" s="116" t="s">
        <v>21</v>
      </c>
      <c r="K29" s="116"/>
      <c r="L29" s="117" t="s">
        <v>3</v>
      </c>
      <c r="M29" s="117"/>
      <c r="N29" s="110" t="s">
        <v>4</v>
      </c>
      <c r="O29" s="111"/>
      <c r="P29" s="60" t="s">
        <v>22</v>
      </c>
    </row>
    <row r="30" spans="1:18" ht="18.75" customHeight="1" thickBot="1" x14ac:dyDescent="0.3">
      <c r="A30" s="61" t="s">
        <v>25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8">L30-N30</f>
        <v>0</v>
      </c>
    </row>
    <row r="31" spans="1:18" ht="18.75" customHeight="1" thickBot="1" x14ac:dyDescent="0.3">
      <c r="A31" s="62" t="s">
        <v>25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8"/>
        <v>0</v>
      </c>
    </row>
    <row r="32" spans="1:18" ht="19.2" customHeight="1" thickBot="1" x14ac:dyDescent="0.3">
      <c r="A32" s="62" t="s">
        <v>25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8"/>
        <v>0</v>
      </c>
    </row>
    <row r="33" spans="1:16" ht="19.5" customHeight="1" thickBot="1" x14ac:dyDescent="0.3">
      <c r="A33" s="61" t="s">
        <v>25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8"/>
        <v>0</v>
      </c>
    </row>
    <row r="34" spans="1:16" ht="19.5" customHeight="1" thickBot="1" x14ac:dyDescent="0.3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8"/>
        <v>0</v>
      </c>
    </row>
    <row r="35" spans="1:16" ht="19.5" customHeight="1" thickBot="1" x14ac:dyDescent="0.3">
      <c r="A35" s="62" t="s">
        <v>25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8"/>
        <v>0</v>
      </c>
    </row>
    <row r="36" spans="1:16" ht="19.5" customHeight="1" thickBot="1" x14ac:dyDescent="0.3">
      <c r="A36" s="61" t="s">
        <v>25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8"/>
        <v>0</v>
      </c>
    </row>
    <row r="37" spans="1:16" ht="19.5" customHeight="1" thickBot="1" x14ac:dyDescent="0.3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8"/>
        <v>0</v>
      </c>
    </row>
    <row r="38" spans="1:16" ht="18.75" customHeight="1" x14ac:dyDescent="0.25">
      <c r="A38" s="62" t="s">
        <v>25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Sagar Patel</cp:lastModifiedBy>
  <cp:revision/>
  <cp:lastPrinted>2017-11-15T17:23:59Z</cp:lastPrinted>
  <dcterms:created xsi:type="dcterms:W3CDTF">2015-11-16T19:09:52Z</dcterms:created>
  <dcterms:modified xsi:type="dcterms:W3CDTF">2025-09-18T13:34:26Z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