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e\Desktop\"/>
    </mc:Choice>
  </mc:AlternateContent>
  <xr:revisionPtr revIDLastSave="0" documentId="8_{D5E53353-3838-49BE-BD9F-E4AE3DEFC3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(2)'!$A$1:$P$32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9" i="1"/>
  <c r="E6" i="1"/>
  <c r="E7" i="1"/>
  <c r="E8" i="1"/>
  <c r="E10" i="1"/>
  <c r="P38" i="1"/>
  <c r="O19" i="1" l="1"/>
  <c r="M19" i="1"/>
  <c r="L19" i="1"/>
  <c r="K19" i="1"/>
  <c r="H19" i="1"/>
  <c r="G19" i="1"/>
  <c r="C23" i="1" s="1"/>
  <c r="D19" i="1"/>
  <c r="C19" i="1"/>
  <c r="C24" i="1" l="1"/>
  <c r="C25" i="1" s="1"/>
  <c r="F9" i="1"/>
  <c r="I9" i="1"/>
  <c r="J9" i="1"/>
  <c r="F10" i="1"/>
  <c r="I10" i="1"/>
  <c r="J10" i="1"/>
  <c r="P19" i="1" l="1"/>
  <c r="N19" i="1"/>
  <c r="H26" i="1" l="1"/>
  <c r="P40" i="1"/>
  <c r="P39" i="1"/>
  <c r="P37" i="1"/>
  <c r="T23" i="1" l="1"/>
  <c r="R25" i="1"/>
  <c r="P26" i="1" s="1"/>
  <c r="D24" i="1" l="1"/>
  <c r="D23" i="1"/>
  <c r="J8" i="1"/>
  <c r="I8" i="1"/>
  <c r="F8" i="1"/>
  <c r="T21" i="1" l="1"/>
  <c r="D25" i="1"/>
  <c r="U23" i="1" s="1"/>
  <c r="R23" i="1" s="1"/>
  <c r="J7" i="1"/>
  <c r="J6" i="1"/>
  <c r="I7" i="1"/>
  <c r="I6" i="1"/>
  <c r="U21" i="1" l="1"/>
  <c r="R21" i="1" s="1"/>
  <c r="P22" i="1" s="1"/>
  <c r="P24" i="1"/>
  <c r="F7" i="1"/>
  <c r="F6" i="1"/>
  <c r="F19" i="1" s="1"/>
  <c r="E19" i="1"/>
</calcChain>
</file>

<file path=xl/sharedStrings.xml><?xml version="1.0" encoding="utf-8"?>
<sst xmlns="http://schemas.openxmlformats.org/spreadsheetml/2006/main" count="91" uniqueCount="58">
  <si>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</si>
  <si>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</si>
  <si>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</si>
  <si>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</si>
  <si>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</si>
  <si>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</si>
  <si>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</si>
  <si>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</si>
  <si>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</si>
  <si>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</si>
  <si>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</si>
  <si>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</si>
  <si>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</si>
  <si>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</si>
  <si>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</si>
  <si>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</si>
  <si>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DRIVE THRU</t>
  </si>
  <si>
    <t>AC-3</t>
  </si>
  <si>
    <t xml:space="preserve">DINING </t>
  </si>
  <si>
    <t>AC-4</t>
  </si>
  <si>
    <t>BOH</t>
  </si>
  <si>
    <t>AC-5</t>
  </si>
  <si>
    <t xml:space="preserve">PLAY AREA </t>
  </si>
  <si>
    <t>AC-6</t>
  </si>
  <si>
    <t xml:space="preserve">BOH </t>
  </si>
  <si>
    <t>EF-1</t>
  </si>
  <si>
    <t xml:space="preserve">HD 1 </t>
  </si>
  <si>
    <t>EF-2</t>
  </si>
  <si>
    <t>HD 2 &amp; 3</t>
  </si>
  <si>
    <t>EF3</t>
  </si>
  <si>
    <t>RESTROOMS</t>
  </si>
  <si>
    <t>EF 4</t>
  </si>
  <si>
    <t>EF-3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</si>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</sst>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3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7" xfId="0" applyFont="1" applyFill="1" applyBorder="1" applyAlignment="1">
      <alignment horizontal="right" vertical="center"/>
    </xf>
    <xf numFmtId="0" fontId="1" fillId="0" borderId="56" xfId="0" applyFont="1" applyBorder="1" applyAlignment="1">
      <alignment vertical="center"/>
    </xf>
    <xf numFmtId="0" fontId="1" fillId="0" borderId="58" xfId="0" applyFont="1" applyBorder="1" applyAlignment="1">
      <alignment horizontal="left" vertical="center"/>
    </xf>
    <xf numFmtId="0" fontId="2" fillId="0" borderId="60" xfId="0" applyFont="1" applyBorder="1" applyAlignment="1">
      <alignment horizontal="center" vertical="center"/>
    </xf>
    <xf numFmtId="164" fontId="2" fillId="0" borderId="61" xfId="0" applyNumberFormat="1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59" xfId="0" applyFont="1" applyFill="1" applyBorder="1" applyAlignment="1">
      <alignment horizontal="center" vertical="center"/>
    </xf>
    <xf numFmtId="0" fontId="1" fillId="0" borderId="71" xfId="0" applyFont="1" applyBorder="1" applyAlignment="1">
      <alignment horizontal="left" vertical="center"/>
    </xf>
    <xf numFmtId="0" fontId="0" fillId="2" borderId="21" xfId="0" applyFill="1" applyBorder="1" applyAlignment="1">
      <alignment horizontal="center" vertical="center"/>
    </xf>
    <xf numFmtId="0" fontId="5" fillId="0" borderId="70" xfId="0" applyFont="1" applyBorder="1" applyAlignment="1">
      <alignment vertical="center"/>
    </xf>
    <xf numFmtId="0" fontId="0" fillId="2" borderId="69" xfId="0" applyFill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topLeftCell="A7" zoomScale="85" zoomScaleNormal="85" zoomScaleSheetLayoutView="85" workbookViewId="0">
      <selection activeCell="H23" sqref="H23:J23"/>
    </sheetView>
  </sheetViews>
  <sheetFormatPr defaultColWidth="9.109375" defaultRowHeight="13.2" x14ac:dyDescent="0.25"/>
  <cols>
    <col min="1" max="1" width="10.5546875" style="1" customWidth="1"/>
    <col min="2" max="2" width="26.109375" style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202" t="s">
        <v>0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</row>
    <row r="3" spans="1:18" ht="9.75" customHeight="1" thickBot="1" x14ac:dyDescent="0.35">
      <c r="A3" s="81"/>
    </row>
    <row r="4" spans="1:18" ht="20.100000000000001" customHeight="1" x14ac:dyDescent="0.25">
      <c r="A4" s="6"/>
      <c r="B4" s="8" t="s">
        <v>1</v>
      </c>
      <c r="C4" s="175" t="s">
        <v>2</v>
      </c>
      <c r="D4" s="176"/>
      <c r="E4" s="148" t="s">
        <v>3</v>
      </c>
      <c r="F4" s="147"/>
      <c r="G4" s="181" t="s">
        <v>4</v>
      </c>
      <c r="H4" s="182"/>
      <c r="I4" s="173" t="s">
        <v>5</v>
      </c>
      <c r="J4" s="174"/>
      <c r="K4" s="179" t="s">
        <v>6</v>
      </c>
      <c r="L4" s="180"/>
      <c r="M4" s="177" t="s">
        <v>7</v>
      </c>
      <c r="N4" s="178"/>
      <c r="O4" s="177" t="s">
        <v>8</v>
      </c>
      <c r="P4" s="178"/>
      <c r="Q4" s="7"/>
      <c r="R4" s="60"/>
    </row>
    <row r="5" spans="1:18" ht="20.100000000000001" customHeigh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00000000000001" customHeight="1" x14ac:dyDescent="0.25">
      <c r="A6" s="69" t="s">
        <v>13</v>
      </c>
      <c r="B6" s="68" t="s">
        <v>14</v>
      </c>
      <c r="C6" s="23">
        <v>8125</v>
      </c>
      <c r="D6" s="24"/>
      <c r="E6" s="23">
        <f t="shared" ref="E6:E11" si="0">C6-G6</f>
        <v>6375</v>
      </c>
      <c r="F6" s="24">
        <f t="shared" ref="F6:F7" si="1">D6-H6</f>
        <v>0</v>
      </c>
      <c r="G6" s="23">
        <v>1750</v>
      </c>
      <c r="H6" s="25"/>
      <c r="I6" s="26">
        <f>G6/C6</f>
        <v>0.2153846153846154</v>
      </c>
      <c r="J6" s="27" t="e">
        <f>H6/D6</f>
        <v>#DIV/0!</v>
      </c>
      <c r="K6" s="28"/>
      <c r="L6" s="29"/>
      <c r="M6" s="30"/>
      <c r="N6" s="31"/>
      <c r="O6" s="32"/>
      <c r="P6" s="33"/>
      <c r="Q6" s="66"/>
      <c r="R6" s="64"/>
    </row>
    <row r="7" spans="1:18" ht="20.100000000000001" customHeight="1" x14ac:dyDescent="0.25">
      <c r="A7" s="69" t="s">
        <v>15</v>
      </c>
      <c r="B7" s="68" t="s">
        <v>16</v>
      </c>
      <c r="C7" s="34">
        <v>5250</v>
      </c>
      <c r="D7" s="35">
        <v>5431</v>
      </c>
      <c r="E7" s="23">
        <f t="shared" si="0"/>
        <v>4100</v>
      </c>
      <c r="F7" s="35">
        <f t="shared" si="1"/>
        <v>4289</v>
      </c>
      <c r="G7" s="34">
        <v>1150</v>
      </c>
      <c r="H7" s="36">
        <v>1142</v>
      </c>
      <c r="I7" s="37">
        <f t="shared" ref="I7:J7" si="2">G7/C7</f>
        <v>0.21904761904761905</v>
      </c>
      <c r="J7" s="38">
        <f t="shared" si="2"/>
        <v>0.21027435094826</v>
      </c>
      <c r="K7" s="39"/>
      <c r="L7" s="40"/>
      <c r="M7" s="41"/>
      <c r="N7" s="42"/>
      <c r="O7" s="43"/>
      <c r="P7" s="44"/>
      <c r="Q7" s="59"/>
      <c r="R7" s="64"/>
    </row>
    <row r="8" spans="1:18" ht="18" customHeight="1" x14ac:dyDescent="0.25">
      <c r="A8" s="69" t="s">
        <v>17</v>
      </c>
      <c r="B8" s="68" t="s">
        <v>18</v>
      </c>
      <c r="C8" s="34">
        <v>5250</v>
      </c>
      <c r="D8" s="35">
        <v>5476</v>
      </c>
      <c r="E8" s="23">
        <f t="shared" si="0"/>
        <v>4000</v>
      </c>
      <c r="F8" s="35">
        <f t="shared" ref="F8:F10" si="3">D8-H8</f>
        <v>4281</v>
      </c>
      <c r="G8" s="34">
        <v>1250</v>
      </c>
      <c r="H8" s="36">
        <v>1195</v>
      </c>
      <c r="I8" s="37">
        <f t="shared" ref="I8" si="4">G8/C8</f>
        <v>0.23809523809523808</v>
      </c>
      <c r="J8" s="38">
        <f t="shared" ref="J8" si="5">H8/D8</f>
        <v>0.21822498173849525</v>
      </c>
      <c r="K8" s="39"/>
      <c r="L8" s="40"/>
      <c r="M8" s="41"/>
      <c r="N8" s="42"/>
      <c r="O8" s="43"/>
      <c r="P8" s="44"/>
      <c r="Q8" s="59"/>
      <c r="R8" s="64"/>
    </row>
    <row r="9" spans="1:18" ht="20.100000000000001" customHeight="1" thickBot="1" x14ac:dyDescent="0.3">
      <c r="A9" s="97" t="s">
        <v>19</v>
      </c>
      <c r="B9" s="68" t="s">
        <v>20</v>
      </c>
      <c r="C9" s="34">
        <v>2100</v>
      </c>
      <c r="D9" s="107">
        <v>2179</v>
      </c>
      <c r="E9" s="23">
        <f t="shared" si="0"/>
        <v>1600</v>
      </c>
      <c r="F9" s="107">
        <f t="shared" si="3"/>
        <v>1688</v>
      </c>
      <c r="G9" s="34">
        <v>500</v>
      </c>
      <c r="H9" s="98">
        <v>491</v>
      </c>
      <c r="I9" s="99">
        <f>G9/C9</f>
        <v>0.23809523809523808</v>
      </c>
      <c r="J9" s="100">
        <f>H9/D9</f>
        <v>0.22533272143184946</v>
      </c>
      <c r="K9" s="101"/>
      <c r="L9" s="102"/>
      <c r="M9" s="103"/>
      <c r="N9" s="104"/>
      <c r="O9" s="105"/>
      <c r="P9" s="106"/>
      <c r="Q9" s="66"/>
      <c r="R9" s="64"/>
    </row>
    <row r="10" spans="1:18" ht="20.100000000000001" hidden="1" customHeight="1" x14ac:dyDescent="0.25">
      <c r="A10" s="69" t="s">
        <v>21</v>
      </c>
      <c r="B10" s="68" t="s">
        <v>22</v>
      </c>
      <c r="C10" s="34"/>
      <c r="D10" s="35"/>
      <c r="E10" s="23">
        <f t="shared" si="0"/>
        <v>0</v>
      </c>
      <c r="F10" s="35">
        <f t="shared" si="3"/>
        <v>0</v>
      </c>
      <c r="G10" s="23"/>
      <c r="H10" s="36"/>
      <c r="I10" s="37" t="e">
        <f t="shared" ref="I10" si="6">G10/C10</f>
        <v>#DIV/0!</v>
      </c>
      <c r="J10" s="38" t="e">
        <f t="shared" ref="J10" si="7">H10/D10</f>
        <v>#DIV/0!</v>
      </c>
      <c r="K10" s="39"/>
      <c r="L10" s="40"/>
      <c r="M10" s="41"/>
      <c r="N10" s="42"/>
      <c r="O10" s="43"/>
      <c r="P10" s="44"/>
      <c r="Q10" s="59"/>
      <c r="R10" s="64"/>
    </row>
    <row r="11" spans="1:18" ht="20.100000000000001" hidden="1" customHeight="1" x14ac:dyDescent="0.25">
      <c r="A11" s="69" t="s">
        <v>23</v>
      </c>
      <c r="B11" s="68" t="s">
        <v>24</v>
      </c>
      <c r="C11" s="34"/>
      <c r="D11" s="35"/>
      <c r="E11" s="23">
        <f t="shared" si="0"/>
        <v>0</v>
      </c>
      <c r="F11" s="35"/>
      <c r="G11" s="124"/>
      <c r="H11" s="36"/>
      <c r="I11" s="125"/>
      <c r="J11" s="38"/>
      <c r="K11" s="39"/>
      <c r="L11" s="40"/>
      <c r="M11" s="41"/>
      <c r="N11" s="42"/>
      <c r="O11" s="41"/>
      <c r="P11" s="126"/>
      <c r="Q11" s="59"/>
      <c r="R11" s="64"/>
    </row>
    <row r="12" spans="1:18" ht="20.100000000000001" hidden="1" customHeight="1" x14ac:dyDescent="0.25">
      <c r="A12" s="69"/>
      <c r="B12" s="68"/>
      <c r="C12" s="34"/>
      <c r="D12" s="35"/>
      <c r="E12" s="23"/>
      <c r="F12" s="35"/>
      <c r="G12" s="124"/>
      <c r="H12" s="36"/>
      <c r="I12" s="125"/>
      <c r="J12" s="38"/>
      <c r="K12" s="39"/>
      <c r="L12" s="40"/>
      <c r="M12" s="41"/>
      <c r="N12" s="42"/>
      <c r="O12" s="41"/>
      <c r="P12" s="126"/>
      <c r="Q12" s="59"/>
      <c r="R12" s="64"/>
    </row>
    <row r="13" spans="1:18" ht="20.100000000000001" customHeight="1" x14ac:dyDescent="0.25">
      <c r="A13" s="69" t="s">
        <v>25</v>
      </c>
      <c r="B13" s="68" t="s">
        <v>26</v>
      </c>
      <c r="C13" s="45"/>
      <c r="D13" s="46"/>
      <c r="E13" s="114"/>
      <c r="F13" s="46"/>
      <c r="G13" s="39"/>
      <c r="H13" s="40"/>
      <c r="I13" s="47"/>
      <c r="J13" s="40"/>
      <c r="K13" s="39"/>
      <c r="L13" s="40"/>
      <c r="M13" s="48">
        <v>1913</v>
      </c>
      <c r="N13" s="49">
        <v>1952</v>
      </c>
      <c r="O13" s="41"/>
      <c r="P13" s="42"/>
      <c r="Q13" s="59"/>
      <c r="R13" s="64"/>
    </row>
    <row r="14" spans="1:18" ht="20.100000000000001" customHeight="1" x14ac:dyDescent="0.25">
      <c r="A14" s="69" t="s">
        <v>27</v>
      </c>
      <c r="B14" s="118" t="s">
        <v>28</v>
      </c>
      <c r="C14" s="45"/>
      <c r="D14" s="46"/>
      <c r="E14" s="115"/>
      <c r="F14" s="46"/>
      <c r="G14" s="39"/>
      <c r="H14" s="40"/>
      <c r="I14" s="47"/>
      <c r="J14" s="40"/>
      <c r="K14" s="39"/>
      <c r="L14" s="40"/>
      <c r="M14" s="48">
        <v>1402</v>
      </c>
      <c r="N14" s="49">
        <v>1454</v>
      </c>
      <c r="O14" s="41"/>
      <c r="P14" s="42"/>
      <c r="Q14" s="59"/>
      <c r="R14" s="64"/>
    </row>
    <row r="15" spans="1:18" ht="20.100000000000001" customHeight="1" thickBot="1" x14ac:dyDescent="0.3">
      <c r="A15" s="116" t="s">
        <v>29</v>
      </c>
      <c r="B15" s="118" t="s">
        <v>30</v>
      </c>
      <c r="C15" s="119"/>
      <c r="D15" s="110"/>
      <c r="E15" s="109"/>
      <c r="F15" s="110"/>
      <c r="G15" s="111"/>
      <c r="H15" s="112"/>
      <c r="I15" s="113"/>
      <c r="J15" s="112"/>
      <c r="K15" s="41"/>
      <c r="L15" s="41"/>
      <c r="M15" s="121"/>
      <c r="N15" s="123"/>
      <c r="O15" s="120">
        <v>300</v>
      </c>
      <c r="P15" s="120">
        <v>292</v>
      </c>
      <c r="Q15" s="59"/>
      <c r="R15" s="64"/>
    </row>
    <row r="16" spans="1:18" ht="20.100000000000001" hidden="1" customHeight="1" x14ac:dyDescent="0.25">
      <c r="A16" s="116" t="s">
        <v>31</v>
      </c>
      <c r="B16" s="118" t="s">
        <v>30</v>
      </c>
      <c r="C16" s="117"/>
      <c r="D16" s="46"/>
      <c r="E16" s="45"/>
      <c r="F16" s="46"/>
      <c r="G16" s="39"/>
      <c r="H16" s="40"/>
      <c r="I16" s="47"/>
      <c r="J16" s="40"/>
      <c r="K16" s="39"/>
      <c r="L16" s="122"/>
      <c r="M16" s="121"/>
      <c r="N16" s="123"/>
      <c r="O16" s="120"/>
      <c r="P16" s="120"/>
      <c r="Q16" s="59"/>
      <c r="R16" s="64"/>
    </row>
    <row r="17" spans="1:21" ht="20.100000000000001" hidden="1" customHeight="1" x14ac:dyDescent="0.25">
      <c r="A17" s="127"/>
      <c r="B17" s="64"/>
      <c r="C17" s="128"/>
      <c r="D17" s="129"/>
      <c r="E17" s="130"/>
      <c r="F17" s="129"/>
      <c r="G17" s="131"/>
      <c r="H17" s="132"/>
      <c r="I17" s="133"/>
      <c r="J17" s="132"/>
      <c r="K17" s="131"/>
      <c r="L17" s="134"/>
      <c r="M17" s="63"/>
      <c r="N17" s="63"/>
      <c r="O17" s="135"/>
      <c r="P17" s="136"/>
      <c r="Q17" s="59"/>
      <c r="R17" s="64"/>
    </row>
    <row r="18" spans="1:21" ht="20.100000000000001" hidden="1" customHeight="1" x14ac:dyDescent="0.25">
      <c r="A18" s="116" t="s">
        <v>32</v>
      </c>
      <c r="B18" s="118" t="s">
        <v>30</v>
      </c>
      <c r="C18" s="119"/>
      <c r="D18" s="110"/>
      <c r="E18" s="109"/>
      <c r="F18" s="110"/>
      <c r="G18" s="111"/>
      <c r="H18" s="112"/>
      <c r="I18" s="113"/>
      <c r="J18" s="112"/>
      <c r="K18" s="41"/>
      <c r="L18" s="42"/>
      <c r="M18" s="121"/>
      <c r="N18" s="123"/>
      <c r="O18" s="48"/>
      <c r="P18" s="49"/>
      <c r="Q18" s="59"/>
      <c r="R18" s="64"/>
    </row>
    <row r="19" spans="1:21" ht="20.100000000000001" customHeight="1" thickBot="1" x14ac:dyDescent="0.3">
      <c r="A19" s="139" t="s">
        <v>33</v>
      </c>
      <c r="B19" s="140"/>
      <c r="C19" s="70">
        <f t="shared" ref="C19:H19" si="8">SUM(C6:C18)</f>
        <v>20725</v>
      </c>
      <c r="D19" s="71">
        <f t="shared" si="8"/>
        <v>13086</v>
      </c>
      <c r="E19" s="70">
        <f t="shared" si="8"/>
        <v>16075</v>
      </c>
      <c r="F19" s="71">
        <f t="shared" si="8"/>
        <v>10258</v>
      </c>
      <c r="G19" s="72">
        <f t="shared" si="8"/>
        <v>4650</v>
      </c>
      <c r="H19" s="73">
        <f t="shared" si="8"/>
        <v>2828</v>
      </c>
      <c r="I19" s="74"/>
      <c r="J19" s="75"/>
      <c r="K19" s="72">
        <f t="shared" ref="K19:P19" si="9">SUM(K6:K18)</f>
        <v>0</v>
      </c>
      <c r="L19" s="73">
        <f t="shared" si="9"/>
        <v>0</v>
      </c>
      <c r="M19" s="108">
        <f t="shared" si="9"/>
        <v>3315</v>
      </c>
      <c r="N19" s="76">
        <f t="shared" si="9"/>
        <v>3406</v>
      </c>
      <c r="O19" s="77">
        <f t="shared" si="9"/>
        <v>300</v>
      </c>
      <c r="P19" s="78">
        <f t="shared" si="9"/>
        <v>292</v>
      </c>
      <c r="Q19" s="50"/>
      <c r="R19" s="64"/>
    </row>
    <row r="20" spans="1:21" ht="20.100000000000001" customHeight="1" thickBot="1" x14ac:dyDescent="0.3">
      <c r="A20" s="61"/>
      <c r="B20" s="51"/>
      <c r="C20" s="51"/>
      <c r="D20" s="51"/>
      <c r="E20" s="51"/>
      <c r="F20" s="62"/>
      <c r="G20" s="62"/>
      <c r="H20" s="67"/>
      <c r="I20" s="67"/>
      <c r="J20" s="62"/>
      <c r="K20" s="62"/>
      <c r="L20" s="63"/>
      <c r="M20" s="63"/>
      <c r="N20" s="63"/>
      <c r="O20" s="63"/>
      <c r="P20" s="50"/>
      <c r="Q20" s="64"/>
    </row>
    <row r="21" spans="1:21" ht="20.100000000000001" customHeight="1" x14ac:dyDescent="0.25">
      <c r="A21" s="92" t="s">
        <v>34</v>
      </c>
      <c r="B21" s="79"/>
      <c r="C21" s="79"/>
      <c r="D21" s="79"/>
      <c r="F21" s="232" t="s">
        <v>35</v>
      </c>
      <c r="G21" s="233"/>
      <c r="H21" s="206" t="s">
        <v>36</v>
      </c>
      <c r="I21" s="207"/>
      <c r="J21" s="208"/>
      <c r="L21" s="91" t="s">
        <v>37</v>
      </c>
      <c r="M21" s="80"/>
      <c r="N21" s="80"/>
      <c r="O21" s="80"/>
      <c r="P21" s="80"/>
      <c r="R21" s="1" t="b">
        <f>T21=U21</f>
        <v>0</v>
      </c>
      <c r="T21" s="1" t="b">
        <f>C25&lt;0</f>
        <v>0</v>
      </c>
      <c r="U21" s="1" t="b">
        <f>D25&lt;0</f>
        <v>1</v>
      </c>
    </row>
    <row r="22" spans="1:21" ht="18.75" customHeight="1" thickBot="1" x14ac:dyDescent="0.3">
      <c r="A22" s="224" t="s">
        <v>33</v>
      </c>
      <c r="B22" s="225"/>
      <c r="C22" s="82" t="s">
        <v>11</v>
      </c>
      <c r="D22" s="83" t="s">
        <v>12</v>
      </c>
      <c r="F22" s="234"/>
      <c r="G22" s="235"/>
      <c r="H22" s="209"/>
      <c r="I22" s="210"/>
      <c r="J22" s="211"/>
      <c r="L22" s="203" t="s">
        <v>38</v>
      </c>
      <c r="M22" s="203"/>
      <c r="N22" s="203"/>
      <c r="O22" s="203"/>
      <c r="P22" s="94">
        <f>IF(R21=TRUE, 1, 0)</f>
        <v>0</v>
      </c>
    </row>
    <row r="23" spans="1:21" ht="18.75" customHeight="1" x14ac:dyDescent="0.25">
      <c r="A23" s="226" t="s">
        <v>39</v>
      </c>
      <c r="B23" s="227"/>
      <c r="C23" s="84">
        <f>G19+K19</f>
        <v>4650</v>
      </c>
      <c r="D23" s="85">
        <f>H19+L19</f>
        <v>2828</v>
      </c>
      <c r="F23" s="153" t="s">
        <v>40</v>
      </c>
      <c r="G23" s="154"/>
      <c r="H23" s="215">
        <v>-3.0000000000000001E-3</v>
      </c>
      <c r="I23" s="216"/>
      <c r="J23" s="217"/>
      <c r="L23" s="204"/>
      <c r="M23" s="204"/>
      <c r="N23" s="204"/>
      <c r="O23" s="204"/>
      <c r="P23" s="96"/>
      <c r="R23" s="1" t="b">
        <f>T23=U23</f>
        <v>1</v>
      </c>
      <c r="T23" s="1" t="b">
        <f>H26&lt;0</f>
        <v>1</v>
      </c>
      <c r="U23" s="1" t="b">
        <f>D25&lt;0</f>
        <v>1</v>
      </c>
    </row>
    <row r="24" spans="1:21" ht="18.75" customHeight="1" thickBot="1" x14ac:dyDescent="0.3">
      <c r="A24" s="228" t="s">
        <v>41</v>
      </c>
      <c r="B24" s="229"/>
      <c r="C24" s="88">
        <f>M19+O19</f>
        <v>3615</v>
      </c>
      <c r="D24" s="89">
        <f>N19+P19</f>
        <v>3698</v>
      </c>
      <c r="F24" s="155" t="s">
        <v>42</v>
      </c>
      <c r="G24" s="156"/>
      <c r="H24" s="218">
        <v>-4.0000000000000001E-3</v>
      </c>
      <c r="I24" s="219"/>
      <c r="J24" s="220"/>
      <c r="L24" s="205" t="s">
        <v>43</v>
      </c>
      <c r="M24" s="205"/>
      <c r="N24" s="205"/>
      <c r="O24" s="205"/>
      <c r="P24" s="95">
        <f>IF(R23=TRUE, 1, 0)</f>
        <v>1</v>
      </c>
    </row>
    <row r="25" spans="1:21" ht="18.75" customHeight="1" thickBot="1" x14ac:dyDescent="0.35">
      <c r="A25" s="230" t="s">
        <v>44</v>
      </c>
      <c r="B25" s="231"/>
      <c r="C25" s="86">
        <f>C23-C24</f>
        <v>1035</v>
      </c>
      <c r="D25" s="87">
        <f>D23-D24</f>
        <v>-870</v>
      </c>
      <c r="F25" s="171" t="s">
        <v>45</v>
      </c>
      <c r="G25" s="172"/>
      <c r="H25" s="221">
        <v>-5.0000000000000001E-3</v>
      </c>
      <c r="I25" s="222"/>
      <c r="J25" s="223"/>
      <c r="L25" s="204"/>
      <c r="M25" s="204"/>
      <c r="N25" s="204"/>
      <c r="O25" s="204"/>
      <c r="P25" s="96"/>
      <c r="R25" s="1" t="b">
        <f>AND(H26&gt;=-0.02, H26&lt;=0.02)</f>
        <v>1</v>
      </c>
    </row>
    <row r="26" spans="1:21" ht="16.5" customHeight="1" thickBot="1" x14ac:dyDescent="0.3">
      <c r="F26" s="169" t="s">
        <v>46</v>
      </c>
      <c r="G26" s="170"/>
      <c r="H26" s="212">
        <f>AVERAGE(H23:J25)</f>
        <v>-4.0000000000000001E-3</v>
      </c>
      <c r="I26" s="213"/>
      <c r="J26" s="214"/>
      <c r="L26" s="201" t="s">
        <v>47</v>
      </c>
      <c r="M26" s="201"/>
      <c r="N26" s="201"/>
      <c r="O26" s="201"/>
      <c r="P26" s="90">
        <f>IF(R25=TRUE, 1, 0)</f>
        <v>1</v>
      </c>
    </row>
    <row r="27" spans="1:21" ht="13.65" customHeight="1" x14ac:dyDescent="0.25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201"/>
      <c r="M27" s="201"/>
      <c r="N27" s="201"/>
      <c r="O27" s="201"/>
      <c r="P27" s="93"/>
    </row>
    <row r="28" spans="1:21" ht="13.65" customHeight="1" x14ac:dyDescent="0.25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3"/>
      <c r="M28" s="53"/>
      <c r="N28" s="54"/>
      <c r="O28" s="54"/>
      <c r="P28" s="7"/>
      <c r="Q28" s="7"/>
    </row>
    <row r="29" spans="1:21" ht="13.5" customHeight="1" thickBot="1" x14ac:dyDescent="0.3">
      <c r="A29" s="3" t="s">
        <v>48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4"/>
      <c r="M29" s="4"/>
      <c r="N29" s="3"/>
      <c r="O29" s="3"/>
    </row>
    <row r="30" spans="1:21" ht="20.100000000000001" customHeight="1" x14ac:dyDescent="0.25">
      <c r="A30" s="157"/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9"/>
      <c r="Q30" s="65"/>
    </row>
    <row r="31" spans="1:21" ht="20.100000000000001" customHeight="1" x14ac:dyDescent="0.25">
      <c r="A31" s="160"/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2"/>
      <c r="Q31" s="65"/>
    </row>
    <row r="32" spans="1:21" ht="20.100000000000001" customHeight="1" thickBot="1" x14ac:dyDescent="0.3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5"/>
    </row>
    <row r="33" spans="1:17" ht="20.100000000000001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13.8" thickBo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7" ht="20.100000000000001" customHeight="1" thickBot="1" x14ac:dyDescent="0.3">
      <c r="A35" s="166" t="s">
        <v>49</v>
      </c>
      <c r="B35" s="167"/>
      <c r="C35" s="167"/>
      <c r="D35" s="167"/>
      <c r="E35" s="167"/>
      <c r="F35" s="168"/>
      <c r="G35" s="51"/>
      <c r="H35" s="51"/>
      <c r="I35" s="51"/>
      <c r="J35" s="51"/>
      <c r="K35" s="51"/>
      <c r="L35" s="51"/>
      <c r="M35" s="51"/>
      <c r="N35" s="51"/>
      <c r="O35" s="51"/>
      <c r="P35" s="50"/>
      <c r="Q35" s="52"/>
    </row>
    <row r="36" spans="1:17" ht="19.2" customHeight="1" thickBot="1" x14ac:dyDescent="0.3">
      <c r="A36" s="5" t="s">
        <v>9</v>
      </c>
      <c r="B36" s="193" t="s">
        <v>50</v>
      </c>
      <c r="C36" s="194"/>
      <c r="D36" s="147" t="s">
        <v>51</v>
      </c>
      <c r="E36" s="149"/>
      <c r="F36" s="149"/>
      <c r="G36" s="148"/>
      <c r="H36" s="147" t="s">
        <v>52</v>
      </c>
      <c r="I36" s="148"/>
      <c r="J36" s="149" t="s">
        <v>53</v>
      </c>
      <c r="K36" s="149"/>
      <c r="L36" s="150" t="s">
        <v>6</v>
      </c>
      <c r="M36" s="150"/>
      <c r="N36" s="145" t="s">
        <v>7</v>
      </c>
      <c r="O36" s="146"/>
      <c r="P36" s="56" t="s">
        <v>54</v>
      </c>
    </row>
    <row r="37" spans="1:17" ht="18.75" customHeight="1" thickBot="1" x14ac:dyDescent="0.3">
      <c r="A37" s="57" t="s">
        <v>55</v>
      </c>
      <c r="B37" s="191" t="s">
        <v>56</v>
      </c>
      <c r="C37" s="192"/>
      <c r="D37" s="184"/>
      <c r="E37" s="197"/>
      <c r="F37" s="197"/>
      <c r="G37" s="185"/>
      <c r="H37" s="184" t="s">
        <v>57</v>
      </c>
      <c r="I37" s="185"/>
      <c r="J37" s="186" t="s">
        <v>57</v>
      </c>
      <c r="K37" s="187"/>
      <c r="L37" s="143">
        <v>0</v>
      </c>
      <c r="M37" s="144"/>
      <c r="N37" s="137">
        <v>1080</v>
      </c>
      <c r="O37" s="138"/>
      <c r="P37" s="55">
        <f t="shared" ref="P37:P39" si="10">L37-N37</f>
        <v>-1080</v>
      </c>
    </row>
    <row r="38" spans="1:17" ht="18.75" customHeight="1" thickBot="1" x14ac:dyDescent="0.3">
      <c r="A38" s="58" t="s">
        <v>55</v>
      </c>
      <c r="B38" s="190" t="s">
        <v>56</v>
      </c>
      <c r="C38" s="190"/>
      <c r="D38" s="151"/>
      <c r="E38" s="198"/>
      <c r="F38" s="198"/>
      <c r="G38" s="152"/>
      <c r="H38" s="151" t="s">
        <v>57</v>
      </c>
      <c r="I38" s="152"/>
      <c r="J38" s="141" t="s">
        <v>57</v>
      </c>
      <c r="K38" s="142"/>
      <c r="L38" s="143">
        <v>0</v>
      </c>
      <c r="M38" s="144"/>
      <c r="N38" s="137">
        <v>832</v>
      </c>
      <c r="O38" s="138"/>
      <c r="P38" s="55">
        <f t="shared" ref="P38" si="11">L38-N38</f>
        <v>-832</v>
      </c>
    </row>
    <row r="39" spans="1:17" ht="18.75" customHeight="1" thickBot="1" x14ac:dyDescent="0.3">
      <c r="A39" s="58" t="s">
        <v>55</v>
      </c>
      <c r="B39" s="190" t="s">
        <v>56</v>
      </c>
      <c r="C39" s="190"/>
      <c r="D39" s="151"/>
      <c r="E39" s="198"/>
      <c r="F39" s="198"/>
      <c r="G39" s="152"/>
      <c r="H39" s="151" t="s">
        <v>57</v>
      </c>
      <c r="I39" s="152"/>
      <c r="J39" s="141" t="s">
        <v>57</v>
      </c>
      <c r="K39" s="142"/>
      <c r="L39" s="143">
        <v>0</v>
      </c>
      <c r="M39" s="144"/>
      <c r="N39" s="137">
        <v>701</v>
      </c>
      <c r="O39" s="138"/>
      <c r="P39" s="55">
        <f t="shared" si="10"/>
        <v>-701</v>
      </c>
    </row>
    <row r="40" spans="1:17" ht="19.2" customHeight="1" x14ac:dyDescent="0.25">
      <c r="A40" s="58" t="s">
        <v>55</v>
      </c>
      <c r="B40" s="195" t="s">
        <v>56</v>
      </c>
      <c r="C40" s="196"/>
      <c r="D40" s="151"/>
      <c r="E40" s="198"/>
      <c r="F40" s="198"/>
      <c r="G40" s="152"/>
      <c r="H40" s="151" t="s">
        <v>57</v>
      </c>
      <c r="I40" s="152"/>
      <c r="J40" s="151" t="s">
        <v>57</v>
      </c>
      <c r="K40" s="183"/>
      <c r="L40" s="188">
        <v>0</v>
      </c>
      <c r="M40" s="189"/>
      <c r="N40" s="199">
        <v>390</v>
      </c>
      <c r="O40" s="200"/>
      <c r="P40" s="55">
        <f>L40-N40</f>
        <v>-390</v>
      </c>
    </row>
    <row r="41" spans="1:17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</sheetData>
  <mergeCells count="58">
    <mergeCell ref="N40:O40"/>
    <mergeCell ref="L26:O27"/>
    <mergeCell ref="A2:P2"/>
    <mergeCell ref="L22:O23"/>
    <mergeCell ref="L24:O25"/>
    <mergeCell ref="H21:J22"/>
    <mergeCell ref="H26:J26"/>
    <mergeCell ref="H23:J23"/>
    <mergeCell ref="H24:J24"/>
    <mergeCell ref="H25:J25"/>
    <mergeCell ref="A22:B22"/>
    <mergeCell ref="A23:B23"/>
    <mergeCell ref="A24:B24"/>
    <mergeCell ref="A25:B25"/>
    <mergeCell ref="F21:G22"/>
    <mergeCell ref="D40:G40"/>
    <mergeCell ref="B39:C39"/>
    <mergeCell ref="B37:C37"/>
    <mergeCell ref="B36:C36"/>
    <mergeCell ref="B40:C40"/>
    <mergeCell ref="D36:G36"/>
    <mergeCell ref="D37:G37"/>
    <mergeCell ref="D39:G39"/>
    <mergeCell ref="B38:C38"/>
    <mergeCell ref="D38:G38"/>
    <mergeCell ref="H40:I40"/>
    <mergeCell ref="J40:K40"/>
    <mergeCell ref="L37:M37"/>
    <mergeCell ref="H37:I37"/>
    <mergeCell ref="J37:K37"/>
    <mergeCell ref="L40:M40"/>
    <mergeCell ref="H38:I38"/>
    <mergeCell ref="J38:K38"/>
    <mergeCell ref="L38:M38"/>
    <mergeCell ref="F25:G25"/>
    <mergeCell ref="I4:J4"/>
    <mergeCell ref="C4:D4"/>
    <mergeCell ref="O4:P4"/>
    <mergeCell ref="K4:L4"/>
    <mergeCell ref="G4:H4"/>
    <mergeCell ref="E4:F4"/>
    <mergeCell ref="M4:N4"/>
    <mergeCell ref="N38:O38"/>
    <mergeCell ref="A19:B19"/>
    <mergeCell ref="J39:K39"/>
    <mergeCell ref="L39:M39"/>
    <mergeCell ref="N36:O36"/>
    <mergeCell ref="N37:O37"/>
    <mergeCell ref="N39:O39"/>
    <mergeCell ref="H36:I36"/>
    <mergeCell ref="J36:K36"/>
    <mergeCell ref="L36:M36"/>
    <mergeCell ref="H39:I39"/>
    <mergeCell ref="F23:G23"/>
    <mergeCell ref="F24:G24"/>
    <mergeCell ref="A30:P32"/>
    <mergeCell ref="A35:F35"/>
    <mergeCell ref="F26:G26"/>
  </mergeCells>
  <conditionalFormatting sqref="P21">
    <cfRule type="expression" priority="11">
      <formula>$R$21:$R$25=TRUE</formula>
    </cfRule>
  </conditionalFormatting>
  <conditionalFormatting sqref="P22 P24 P26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21:R25">
    <cfRule type="expression" priority="6">
      <formula>TRUE</formula>
    </cfRule>
  </conditionalFormatting>
  <printOptions horizontalCentered="1"/>
  <pageMargins left="0.25" right="0.23" top="0.25" bottom="0.25" header="0" footer="0"/>
  <pageSetup scale="6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P21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R21:R25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8586E4FE-08D0-4B74-9463-1D2DF766D5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Dale  Wheeler</cp:lastModifiedBy>
  <cp:revision/>
  <dcterms:created xsi:type="dcterms:W3CDTF">2015-11-16T19:09:52Z</dcterms:created>
  <dcterms:modified xsi:type="dcterms:W3CDTF">2025-01-30T20:02:18Z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