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Walgreens - Haine's City\"/>
    </mc:Choice>
  </mc:AlternateContent>
  <xr:revisionPtr revIDLastSave="0" documentId="8_{32F15A00-120D-4A15-8C64-E92C0E16EF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P39" i="1" l="1"/>
  <c r="P40" i="1"/>
  <c r="P41" i="1"/>
  <c r="P42" i="1"/>
  <c r="P43" i="1"/>
  <c r="P44" i="1"/>
  <c r="P18" i="1" l="1"/>
  <c r="O18" i="1"/>
  <c r="N18" i="1"/>
  <c r="M18" i="1"/>
  <c r="L18" i="1"/>
  <c r="K18" i="1"/>
  <c r="H18" i="1"/>
  <c r="G18" i="1"/>
  <c r="D18" i="1"/>
  <c r="C18" i="1"/>
  <c r="H25" i="1" l="1"/>
  <c r="P38" i="1"/>
  <c r="P37" i="1"/>
  <c r="P36" i="1"/>
  <c r="T22" i="1" l="1"/>
  <c r="R24" i="1"/>
  <c r="P25" i="1" s="1"/>
  <c r="D23" i="1" l="1"/>
  <c r="C23" i="1"/>
  <c r="D22" i="1"/>
  <c r="C22" i="1"/>
  <c r="C24" i="1" l="1"/>
  <c r="T20" i="1" s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<sst xmlns="http://schemas.openxmlformats.org/spreadsheetml/2006/main" count="87" uniqueCount="57">
  <si>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</si>
  <si>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</si>
  <si>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</si>
  <si>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</si>
  <si>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</si>
  <si>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</si>
  <si>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</si>
  <si>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</si>
  <si>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</si>
  <si>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</si>
  <si>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</si>
  <si>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</si>
  <si>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</si>
  <si>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</si>
  <si>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</si>
  <si>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</si>
  <si>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</si>
  <si>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</si>
  <si>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</si>
  <si>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</si>
  <si>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</si>
  <si>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</si>
  <si>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</si>
  <si>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</si>
  <si>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</si>
  <si>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</si>
  <si>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</si>
  <si>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</si>
  <si>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</si>
  <si>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</si>
  <si>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</si>
  <si>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</si>
  <si>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</si>
  <si>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</si>
  <si>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</si>
  <si>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</si>
  <si>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</si>
  <si>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</si>
  <si>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</si>
  <si>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</si>
  <si>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</si>
  <si>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</si>
  <si>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</si>
  <si>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</si>
  <si>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</si>
  <si>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</si>
  <si>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</si>
  <si>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</si>
  <si>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FRONT SALES</t>
  </si>
  <si>
    <t>REAR SALES</t>
  </si>
  <si>
    <t>PHARMACY</t>
  </si>
  <si>
    <t>STOCKROOM</t>
  </si>
  <si>
    <t>OFFICE</t>
  </si>
  <si>
    <t>BREAK ROOM</t>
  </si>
  <si>
    <t>RESTROOM</t>
  </si>
  <si>
    <t>PHOTO</t>
  </si>
  <si>
    <t>Rear door sets off alarm did not take measurement. Office exhaust fan not functional, is beign replaced once up and running should bring net airflow into the negative.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</si>
</sst>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topLeftCell="A22" zoomScale="116" zoomScaleNormal="55" zoomScaleSheetLayoutView="100" workbookViewId="0">
      <selection activeCell="A29" sqref="A29:P31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18" ht="165.75" customHeight="1" x14ac:dyDescent="0.25"/>
    <row r="2" spans="1:18" ht="21.75" customHeight="1" x14ac:dyDescent="0.3">
      <c r="A2" s="180" t="s">
        <v>39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5</v>
      </c>
      <c r="C4" s="153" t="s">
        <v>0</v>
      </c>
      <c r="D4" s="154"/>
      <c r="E4" s="128" t="s">
        <v>1</v>
      </c>
      <c r="F4" s="127"/>
      <c r="G4" s="159" t="s">
        <v>2</v>
      </c>
      <c r="H4" s="160"/>
      <c r="I4" s="151" t="s">
        <v>31</v>
      </c>
      <c r="J4" s="152"/>
      <c r="K4" s="157" t="s">
        <v>3</v>
      </c>
      <c r="L4" s="158"/>
      <c r="M4" s="155" t="s">
        <v>4</v>
      </c>
      <c r="N4" s="156"/>
      <c r="O4" s="155" t="s">
        <v>44</v>
      </c>
      <c r="P4" s="156"/>
      <c r="Q4" s="7"/>
      <c r="R4" s="63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18" ht="20.100000000000001" customHeight="1" x14ac:dyDescent="0.25">
      <c r="A6" s="73" t="s">
        <v>26</v>
      </c>
      <c r="B6" s="71" t="s">
        <v>48</v>
      </c>
      <c r="C6" s="23">
        <v>2625</v>
      </c>
      <c r="D6" s="24">
        <v>2841</v>
      </c>
      <c r="E6" s="23">
        <f t="shared" ref="E6:F7" si="0">C6-G6</f>
        <v>2187</v>
      </c>
      <c r="F6" s="24">
        <f t="shared" si="0"/>
        <v>2437</v>
      </c>
      <c r="G6" s="25">
        <v>438</v>
      </c>
      <c r="H6" s="26">
        <v>404</v>
      </c>
      <c r="I6" s="27">
        <f>G6/C6</f>
        <v>0.16685714285714287</v>
      </c>
      <c r="J6" s="28">
        <f>H6/D6</f>
        <v>0.14220344948961633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5">
      <c r="A7" s="74" t="s">
        <v>27</v>
      </c>
      <c r="B7" s="72" t="s">
        <v>48</v>
      </c>
      <c r="C7" s="35">
        <v>2275</v>
      </c>
      <c r="D7" s="36">
        <v>2431</v>
      </c>
      <c r="E7" s="35">
        <f t="shared" si="0"/>
        <v>2175</v>
      </c>
      <c r="F7" s="36">
        <f t="shared" si="0"/>
        <v>2323</v>
      </c>
      <c r="G7" s="37">
        <v>100</v>
      </c>
      <c r="H7" s="38">
        <v>108</v>
      </c>
      <c r="I7" s="39">
        <f t="shared" ref="I7:J7" si="1">G7/C7</f>
        <v>4.3956043956043959E-2</v>
      </c>
      <c r="J7" s="40">
        <f t="shared" si="1"/>
        <v>4.44261620732209E-2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5">
      <c r="A8" s="74" t="s">
        <v>32</v>
      </c>
      <c r="B8" s="72" t="s">
        <v>49</v>
      </c>
      <c r="C8" s="35">
        <v>1750</v>
      </c>
      <c r="D8" s="36">
        <v>1880</v>
      </c>
      <c r="E8" s="35">
        <f t="shared" ref="E8:E11" si="2">C8-G8</f>
        <v>1650</v>
      </c>
      <c r="F8" s="36">
        <f t="shared" ref="F8:F11" si="3">D8-H8</f>
        <v>1782</v>
      </c>
      <c r="G8" s="37">
        <v>100</v>
      </c>
      <c r="H8" s="38">
        <v>98</v>
      </c>
      <c r="I8" s="39">
        <f t="shared" ref="I8:I9" si="4">G8/C8</f>
        <v>5.7142857142857141E-2</v>
      </c>
      <c r="J8" s="40">
        <f t="shared" ref="J8:J9" si="5">H8/D8</f>
        <v>5.2127659574468084E-2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5">
      <c r="A9" s="74" t="s">
        <v>33</v>
      </c>
      <c r="B9" s="72" t="s">
        <v>49</v>
      </c>
      <c r="C9" s="35">
        <v>1400</v>
      </c>
      <c r="D9" s="36">
        <v>1507</v>
      </c>
      <c r="E9" s="35">
        <f t="shared" si="2"/>
        <v>1300</v>
      </c>
      <c r="F9" s="36">
        <f t="shared" si="3"/>
        <v>1413</v>
      </c>
      <c r="G9" s="37">
        <v>100</v>
      </c>
      <c r="H9" s="38">
        <v>94</v>
      </c>
      <c r="I9" s="39">
        <f t="shared" si="4"/>
        <v>7.1428571428571425E-2</v>
      </c>
      <c r="J9" s="40">
        <f t="shared" si="5"/>
        <v>6.2375580623755804E-2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5">
      <c r="A10" s="102" t="s">
        <v>45</v>
      </c>
      <c r="B10" s="103" t="s">
        <v>50</v>
      </c>
      <c r="C10" s="114">
        <v>2275</v>
      </c>
      <c r="D10" s="115">
        <v>2435</v>
      </c>
      <c r="E10" s="114">
        <f t="shared" si="2"/>
        <v>2175</v>
      </c>
      <c r="F10" s="115">
        <f t="shared" si="3"/>
        <v>2334</v>
      </c>
      <c r="G10" s="104">
        <v>100</v>
      </c>
      <c r="H10" s="105">
        <v>101</v>
      </c>
      <c r="I10" s="106">
        <f>G10/C10</f>
        <v>4.3956043956043959E-2</v>
      </c>
      <c r="J10" s="107">
        <f>H10/D10</f>
        <v>4.1478439425051333E-2</v>
      </c>
      <c r="K10" s="108"/>
      <c r="L10" s="109"/>
      <c r="M10" s="110"/>
      <c r="N10" s="111"/>
      <c r="O10" s="112"/>
      <c r="P10" s="113"/>
      <c r="Q10" s="69"/>
      <c r="R10" s="67"/>
    </row>
    <row r="11" spans="1:18" ht="20.100000000000001" customHeight="1" x14ac:dyDescent="0.25">
      <c r="A11" s="74" t="s">
        <v>46</v>
      </c>
      <c r="B11" s="72" t="s">
        <v>51</v>
      </c>
      <c r="C11" s="35">
        <v>1400</v>
      </c>
      <c r="D11" s="36">
        <v>1489</v>
      </c>
      <c r="E11" s="35">
        <f t="shared" si="2"/>
        <v>1300</v>
      </c>
      <c r="F11" s="36">
        <f t="shared" si="3"/>
        <v>1380</v>
      </c>
      <c r="G11" s="37">
        <v>100</v>
      </c>
      <c r="H11" s="38">
        <v>109</v>
      </c>
      <c r="I11" s="39">
        <f t="shared" ref="I11:I12" si="6">G11/C11</f>
        <v>7.1428571428571425E-2</v>
      </c>
      <c r="J11" s="40">
        <f t="shared" ref="J11:J12" si="7">H11/D11</f>
        <v>7.3203492276695772E-2</v>
      </c>
      <c r="K11" s="41"/>
      <c r="L11" s="42"/>
      <c r="M11" s="43"/>
      <c r="N11" s="44"/>
      <c r="O11" s="45"/>
      <c r="P11" s="46"/>
      <c r="Q11" s="62"/>
      <c r="R11" s="67"/>
    </row>
    <row r="12" spans="1:18" ht="20.100000000000001" customHeight="1" x14ac:dyDescent="0.25">
      <c r="A12" s="74" t="s">
        <v>47</v>
      </c>
      <c r="B12" s="72" t="s">
        <v>48</v>
      </c>
      <c r="C12" s="35">
        <v>1750</v>
      </c>
      <c r="D12" s="36">
        <v>1868</v>
      </c>
      <c r="E12" s="35">
        <f t="shared" ref="E12" si="8">C12-G12</f>
        <v>1650</v>
      </c>
      <c r="F12" s="36">
        <f t="shared" ref="F12" si="9">D12-H12</f>
        <v>1759</v>
      </c>
      <c r="G12" s="37">
        <v>100</v>
      </c>
      <c r="H12" s="38">
        <v>109</v>
      </c>
      <c r="I12" s="39">
        <f t="shared" si="6"/>
        <v>5.7142857142857141E-2</v>
      </c>
      <c r="J12" s="40">
        <f t="shared" si="7"/>
        <v>5.8351177730192723E-2</v>
      </c>
      <c r="K12" s="41"/>
      <c r="L12" s="42"/>
      <c r="M12" s="43"/>
      <c r="N12" s="44"/>
      <c r="O12" s="45"/>
      <c r="P12" s="46"/>
      <c r="Q12" s="62"/>
      <c r="R12" s="67"/>
    </row>
    <row r="13" spans="1:18" ht="20.100000000000001" customHeight="1" x14ac:dyDescent="0.25">
      <c r="A13" s="74" t="s">
        <v>10</v>
      </c>
      <c r="B13" s="72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300</v>
      </c>
      <c r="P13" s="51">
        <v>0</v>
      </c>
      <c r="Q13" s="62"/>
      <c r="R13" s="67"/>
    </row>
    <row r="14" spans="1:18" ht="20.100000000000001" customHeight="1" x14ac:dyDescent="0.25">
      <c r="A14" s="74" t="s">
        <v>11</v>
      </c>
      <c r="B14" s="72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1"/>
      <c r="N14" s="42"/>
      <c r="O14" s="50">
        <v>300</v>
      </c>
      <c r="P14" s="51">
        <v>274</v>
      </c>
      <c r="Q14" s="62"/>
      <c r="R14" s="67"/>
    </row>
    <row r="15" spans="1:18" ht="20.100000000000001" customHeight="1" x14ac:dyDescent="0.25">
      <c r="A15" s="74" t="s">
        <v>28</v>
      </c>
      <c r="B15" s="72" t="s">
        <v>54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1"/>
      <c r="N15" s="42"/>
      <c r="O15" s="50">
        <v>250</v>
      </c>
      <c r="P15" s="51">
        <v>243</v>
      </c>
      <c r="Q15" s="62"/>
      <c r="R15" s="67"/>
    </row>
    <row r="16" spans="1:18" ht="20.100000000000001" customHeight="1" x14ac:dyDescent="0.25">
      <c r="A16" s="74" t="s">
        <v>29</v>
      </c>
      <c r="B16" s="72" t="s">
        <v>54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1"/>
      <c r="N16" s="42"/>
      <c r="O16" s="50">
        <v>405</v>
      </c>
      <c r="P16" s="51">
        <v>368</v>
      </c>
      <c r="Q16" s="62"/>
      <c r="R16" s="67"/>
    </row>
    <row r="17" spans="1:21" ht="20.100000000000001" customHeight="1" thickBot="1" x14ac:dyDescent="0.3">
      <c r="A17" s="74" t="s">
        <v>30</v>
      </c>
      <c r="B17" s="72" t="s">
        <v>55</v>
      </c>
      <c r="C17" s="52"/>
      <c r="D17" s="48"/>
      <c r="E17" s="47"/>
      <c r="F17" s="48"/>
      <c r="G17" s="41"/>
      <c r="H17" s="42"/>
      <c r="I17" s="49"/>
      <c r="J17" s="42"/>
      <c r="K17" s="41"/>
      <c r="L17" s="42"/>
      <c r="M17" s="41"/>
      <c r="N17" s="42"/>
      <c r="O17" s="50">
        <v>0</v>
      </c>
      <c r="P17" s="51">
        <v>0</v>
      </c>
      <c r="Q17" s="62"/>
      <c r="R17" s="67"/>
    </row>
    <row r="18" spans="1:21" ht="20.100000000000001" customHeight="1" thickBot="1" x14ac:dyDescent="0.3">
      <c r="A18" s="117" t="s">
        <v>34</v>
      </c>
      <c r="B18" s="118"/>
      <c r="C18" s="75">
        <f t="shared" ref="C18:H18" si="10">SUM(C6:C17)</f>
        <v>13475</v>
      </c>
      <c r="D18" s="76">
        <f t="shared" si="10"/>
        <v>14451</v>
      </c>
      <c r="E18" s="75">
        <f t="shared" si="10"/>
        <v>12437</v>
      </c>
      <c r="F18" s="76">
        <f t="shared" si="10"/>
        <v>13428</v>
      </c>
      <c r="G18" s="77">
        <f t="shared" si="10"/>
        <v>1038</v>
      </c>
      <c r="H18" s="78">
        <f t="shared" si="10"/>
        <v>1023</v>
      </c>
      <c r="I18" s="79"/>
      <c r="J18" s="80"/>
      <c r="K18" s="77">
        <f t="shared" ref="K18:P18" si="11">SUM(K6:K17)</f>
        <v>0</v>
      </c>
      <c r="L18" s="78">
        <f t="shared" si="11"/>
        <v>0</v>
      </c>
      <c r="M18" s="116">
        <f t="shared" si="11"/>
        <v>0</v>
      </c>
      <c r="N18" s="81">
        <f t="shared" si="11"/>
        <v>0</v>
      </c>
      <c r="O18" s="82">
        <f t="shared" si="11"/>
        <v>1255</v>
      </c>
      <c r="P18" s="83">
        <f t="shared" si="11"/>
        <v>885</v>
      </c>
      <c r="Q18" s="53"/>
      <c r="R18" s="67"/>
    </row>
    <row r="19" spans="1:21" ht="20.100000000000001" customHeight="1" thickBot="1" x14ac:dyDescent="0.3">
      <c r="A19" s="64"/>
      <c r="B19" s="54"/>
      <c r="C19" s="54"/>
      <c r="D19" s="54"/>
      <c r="E19" s="54"/>
      <c r="F19" s="65"/>
      <c r="G19" s="65"/>
      <c r="H19" s="70"/>
      <c r="I19" s="70"/>
      <c r="J19" s="65"/>
      <c r="K19" s="65"/>
      <c r="L19" s="66"/>
      <c r="M19" s="66"/>
      <c r="N19" s="66"/>
      <c r="O19" s="66"/>
      <c r="P19" s="53"/>
      <c r="Q19" s="67"/>
    </row>
    <row r="20" spans="1:21" ht="20.100000000000001" customHeight="1" thickBot="1" x14ac:dyDescent="0.3">
      <c r="A20" s="97" t="s">
        <v>35</v>
      </c>
      <c r="B20" s="84"/>
      <c r="C20" s="84"/>
      <c r="D20" s="84"/>
      <c r="F20" s="210" t="s">
        <v>12</v>
      </c>
      <c r="G20" s="211"/>
      <c r="H20" s="184" t="s">
        <v>38</v>
      </c>
      <c r="I20" s="185"/>
      <c r="J20" s="186"/>
      <c r="L20" s="96" t="s">
        <v>40</v>
      </c>
      <c r="M20" s="85"/>
      <c r="N20" s="85"/>
      <c r="O20" s="85"/>
      <c r="P20" s="85"/>
      <c r="R20" s="1" t="b">
        <f>T20=U20</f>
        <v>0</v>
      </c>
      <c r="T20" s="1" t="b">
        <f>C24&lt;0</f>
        <v>1</v>
      </c>
      <c r="U20" s="1" t="b">
        <f>D24&lt;0</f>
        <v>0</v>
      </c>
    </row>
    <row r="21" spans="1:21" ht="18.75" customHeight="1" thickBot="1" x14ac:dyDescent="0.3">
      <c r="A21" s="202" t="s">
        <v>34</v>
      </c>
      <c r="B21" s="203"/>
      <c r="C21" s="87" t="s">
        <v>7</v>
      </c>
      <c r="D21" s="88" t="s">
        <v>8</v>
      </c>
      <c r="F21" s="212"/>
      <c r="G21" s="213"/>
      <c r="H21" s="187"/>
      <c r="I21" s="188"/>
      <c r="J21" s="189"/>
      <c r="L21" s="181" t="s">
        <v>43</v>
      </c>
      <c r="M21" s="181"/>
      <c r="N21" s="181"/>
      <c r="O21" s="181"/>
      <c r="P21" s="99">
        <f>IF(R20=TRUE, 1, 0)</f>
        <v>0</v>
      </c>
    </row>
    <row r="22" spans="1:21" ht="18.75" customHeight="1" x14ac:dyDescent="0.25">
      <c r="A22" s="204" t="s">
        <v>37</v>
      </c>
      <c r="B22" s="205"/>
      <c r="C22" s="89">
        <f>G18+K18</f>
        <v>1038</v>
      </c>
      <c r="D22" s="90">
        <f>H18+L18</f>
        <v>1023</v>
      </c>
      <c r="F22" s="133" t="s">
        <v>13</v>
      </c>
      <c r="G22" s="134"/>
      <c r="H22" s="193">
        <v>8.8999999999999999E-3</v>
      </c>
      <c r="I22" s="194"/>
      <c r="J22" s="195"/>
      <c r="L22" s="182"/>
      <c r="M22" s="182"/>
      <c r="N22" s="182"/>
      <c r="O22" s="182"/>
      <c r="P22" s="101"/>
      <c r="R22" s="1" t="b">
        <f>T22=U22</f>
        <v>1</v>
      </c>
      <c r="T22" s="1" t="b">
        <f>H25&lt;0</f>
        <v>0</v>
      </c>
      <c r="U22" s="1" t="b">
        <f>D24&lt;0</f>
        <v>0</v>
      </c>
    </row>
    <row r="23" spans="1:21" ht="18.75" customHeight="1" thickBot="1" x14ac:dyDescent="0.3">
      <c r="A23" s="206" t="s">
        <v>36</v>
      </c>
      <c r="B23" s="207"/>
      <c r="C23" s="93">
        <f>M18+O18</f>
        <v>1255</v>
      </c>
      <c r="D23" s="94">
        <f>N18+P18</f>
        <v>885</v>
      </c>
      <c r="F23" s="135" t="s">
        <v>14</v>
      </c>
      <c r="G23" s="136"/>
      <c r="H23" s="196">
        <v>4.8999999999999998E-3</v>
      </c>
      <c r="I23" s="197"/>
      <c r="J23" s="198"/>
      <c r="L23" s="183" t="s">
        <v>41</v>
      </c>
      <c r="M23" s="183"/>
      <c r="N23" s="183"/>
      <c r="O23" s="183"/>
      <c r="P23" s="100">
        <f>IF(R22=TRUE, 1, 0)</f>
        <v>1</v>
      </c>
    </row>
    <row r="24" spans="1:21" ht="18.75" customHeight="1" thickBot="1" x14ac:dyDescent="0.35">
      <c r="A24" s="208" t="s">
        <v>18</v>
      </c>
      <c r="B24" s="209"/>
      <c r="C24" s="91">
        <f>C22-C23</f>
        <v>-217</v>
      </c>
      <c r="D24" s="92">
        <f>D22-D23</f>
        <v>138</v>
      </c>
      <c r="F24" s="214" t="s">
        <v>15</v>
      </c>
      <c r="G24" s="215"/>
      <c r="H24" s="199"/>
      <c r="I24" s="200"/>
      <c r="J24" s="201"/>
      <c r="L24" s="182"/>
      <c r="M24" s="182"/>
      <c r="N24" s="182"/>
      <c r="O24" s="182"/>
      <c r="P24" s="101"/>
      <c r="R24" s="1" t="b">
        <f>AND(H25&gt;=-0.02, H25&lt;=0.02)</f>
        <v>1</v>
      </c>
    </row>
    <row r="25" spans="1:21" ht="16.5" customHeight="1" thickBot="1" x14ac:dyDescent="0.3">
      <c r="F25" s="149" t="s">
        <v>16</v>
      </c>
      <c r="G25" s="150"/>
      <c r="H25" s="190">
        <f>AVERAGE(H22:J24)</f>
        <v>6.8999999999999999E-3</v>
      </c>
      <c r="I25" s="191"/>
      <c r="J25" s="192"/>
      <c r="L25" s="179" t="s">
        <v>42</v>
      </c>
      <c r="M25" s="179"/>
      <c r="N25" s="179"/>
      <c r="O25" s="179"/>
      <c r="P25" s="95">
        <f>IF(R24=TRUE, 1, 0)</f>
        <v>1</v>
      </c>
    </row>
    <row r="26" spans="1:21" ht="13.8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179"/>
      <c r="M26" s="179"/>
      <c r="N26" s="179"/>
      <c r="O26" s="179"/>
      <c r="P26" s="98"/>
    </row>
    <row r="27" spans="1:21" ht="13.8" customHeigh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6"/>
      <c r="M27" s="56"/>
      <c r="N27" s="57"/>
      <c r="O27" s="57"/>
      <c r="P27" s="7"/>
      <c r="Q27" s="7"/>
    </row>
    <row r="28" spans="1:21" ht="13.5" customHeight="1" thickBot="1" x14ac:dyDescent="0.3">
      <c r="A28" s="3" t="s">
        <v>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137" t="s">
        <v>56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/>
      <c r="Q29" s="68"/>
    </row>
    <row r="30" spans="1:21" ht="20.100000000000001" customHeight="1" x14ac:dyDescent="0.25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2"/>
      <c r="Q30" s="68"/>
    </row>
    <row r="31" spans="1:21" ht="20.100000000000001" customHeight="1" thickBot="1" x14ac:dyDescent="0.3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5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146" t="s">
        <v>19</v>
      </c>
      <c r="B34" s="147"/>
      <c r="C34" s="147"/>
      <c r="D34" s="147"/>
      <c r="E34" s="147"/>
      <c r="F34" s="148"/>
      <c r="G34" s="54"/>
      <c r="H34" s="54"/>
      <c r="I34" s="54"/>
      <c r="J34" s="54"/>
      <c r="K34" s="54"/>
      <c r="L34" s="54"/>
      <c r="M34" s="54"/>
      <c r="N34" s="54"/>
      <c r="O34" s="54"/>
      <c r="P34" s="53"/>
      <c r="Q34" s="55"/>
    </row>
    <row r="35" spans="1:17" ht="19.2" customHeight="1" thickBot="1" x14ac:dyDescent="0.3">
      <c r="A35" s="5" t="s">
        <v>6</v>
      </c>
      <c r="B35" s="172" t="s">
        <v>24</v>
      </c>
      <c r="C35" s="173"/>
      <c r="D35" s="127" t="s">
        <v>23</v>
      </c>
      <c r="E35" s="129"/>
      <c r="F35" s="129"/>
      <c r="G35" s="128"/>
      <c r="H35" s="127" t="s">
        <v>20</v>
      </c>
      <c r="I35" s="128"/>
      <c r="J35" s="129" t="s">
        <v>21</v>
      </c>
      <c r="K35" s="129"/>
      <c r="L35" s="130" t="s">
        <v>3</v>
      </c>
      <c r="M35" s="130"/>
      <c r="N35" s="123" t="s">
        <v>4</v>
      </c>
      <c r="O35" s="124"/>
      <c r="P35" s="59" t="s">
        <v>22</v>
      </c>
    </row>
    <row r="36" spans="1:17" ht="18.75" customHeight="1" thickBot="1" x14ac:dyDescent="0.3">
      <c r="A36" s="60" t="s">
        <v>25</v>
      </c>
      <c r="B36" s="170"/>
      <c r="C36" s="171"/>
      <c r="D36" s="162"/>
      <c r="E36" s="176"/>
      <c r="F36" s="176"/>
      <c r="G36" s="163"/>
      <c r="H36" s="162"/>
      <c r="I36" s="163"/>
      <c r="J36" s="164"/>
      <c r="K36" s="165"/>
      <c r="L36" s="121"/>
      <c r="M36" s="122"/>
      <c r="N36" s="125"/>
      <c r="O36" s="126"/>
      <c r="P36" s="58">
        <f t="shared" ref="P36:P44" si="12">L36-N36</f>
        <v>0</v>
      </c>
    </row>
    <row r="37" spans="1:17" ht="18.75" customHeight="1" thickBot="1" x14ac:dyDescent="0.3">
      <c r="A37" s="61" t="s">
        <v>25</v>
      </c>
      <c r="B37" s="169"/>
      <c r="C37" s="169"/>
      <c r="D37" s="131"/>
      <c r="E37" s="168"/>
      <c r="F37" s="168"/>
      <c r="G37" s="132"/>
      <c r="H37" s="131"/>
      <c r="I37" s="132"/>
      <c r="J37" s="119"/>
      <c r="K37" s="120"/>
      <c r="L37" s="121"/>
      <c r="M37" s="122"/>
      <c r="N37" s="125"/>
      <c r="O37" s="126"/>
      <c r="P37" s="58">
        <f t="shared" si="12"/>
        <v>0</v>
      </c>
    </row>
    <row r="38" spans="1:17" ht="19.2" customHeight="1" thickBot="1" x14ac:dyDescent="0.3">
      <c r="A38" s="61" t="s">
        <v>25</v>
      </c>
      <c r="B38" s="174"/>
      <c r="C38" s="175"/>
      <c r="D38" s="131"/>
      <c r="E38" s="168"/>
      <c r="F38" s="168"/>
      <c r="G38" s="132"/>
      <c r="H38" s="131"/>
      <c r="I38" s="132"/>
      <c r="J38" s="131"/>
      <c r="K38" s="161"/>
      <c r="L38" s="166"/>
      <c r="M38" s="167"/>
      <c r="N38" s="177"/>
      <c r="O38" s="178"/>
      <c r="P38" s="58">
        <f t="shared" si="12"/>
        <v>0</v>
      </c>
    </row>
    <row r="39" spans="1:17" ht="19.5" customHeight="1" thickBot="1" x14ac:dyDescent="0.3">
      <c r="A39" s="60" t="s">
        <v>25</v>
      </c>
      <c r="B39" s="216"/>
      <c r="C39" s="217"/>
      <c r="D39" s="174"/>
      <c r="E39" s="218"/>
      <c r="F39" s="218"/>
      <c r="G39" s="175"/>
      <c r="H39" s="174"/>
      <c r="I39" s="175"/>
      <c r="J39" s="174"/>
      <c r="K39" s="175"/>
      <c r="L39" s="166"/>
      <c r="M39" s="167"/>
      <c r="N39" s="177"/>
      <c r="O39" s="178"/>
      <c r="P39" s="58">
        <f t="shared" si="12"/>
        <v>0</v>
      </c>
    </row>
    <row r="40" spans="1:17" ht="19.5" customHeight="1" thickBot="1" x14ac:dyDescent="0.3">
      <c r="A40" s="61" t="s">
        <v>25</v>
      </c>
      <c r="B40" s="174"/>
      <c r="C40" s="175"/>
      <c r="D40" s="131"/>
      <c r="E40" s="168"/>
      <c r="F40" s="168"/>
      <c r="G40" s="132"/>
      <c r="H40" s="131"/>
      <c r="I40" s="132"/>
      <c r="J40" s="131"/>
      <c r="K40" s="132"/>
      <c r="L40" s="166"/>
      <c r="M40" s="167"/>
      <c r="N40" s="177"/>
      <c r="O40" s="178"/>
      <c r="P40" s="58">
        <f t="shared" si="12"/>
        <v>0</v>
      </c>
    </row>
    <row r="41" spans="1:17" ht="19.5" customHeight="1" thickBot="1" x14ac:dyDescent="0.3">
      <c r="A41" s="61" t="s">
        <v>25</v>
      </c>
      <c r="B41" s="174"/>
      <c r="C41" s="175"/>
      <c r="D41" s="131"/>
      <c r="E41" s="168"/>
      <c r="F41" s="168"/>
      <c r="G41" s="132"/>
      <c r="H41" s="131"/>
      <c r="I41" s="132"/>
      <c r="J41" s="131"/>
      <c r="K41" s="132"/>
      <c r="L41" s="166"/>
      <c r="M41" s="167"/>
      <c r="N41" s="177"/>
      <c r="O41" s="178"/>
      <c r="P41" s="58">
        <f t="shared" si="12"/>
        <v>0</v>
      </c>
    </row>
    <row r="42" spans="1:17" ht="19.5" customHeight="1" thickBot="1" x14ac:dyDescent="0.3">
      <c r="A42" s="60" t="s">
        <v>25</v>
      </c>
      <c r="B42" s="216"/>
      <c r="C42" s="217"/>
      <c r="D42" s="174"/>
      <c r="E42" s="218"/>
      <c r="F42" s="218"/>
      <c r="G42" s="175"/>
      <c r="H42" s="174"/>
      <c r="I42" s="175"/>
      <c r="J42" s="174"/>
      <c r="K42" s="175"/>
      <c r="L42" s="166"/>
      <c r="M42" s="167"/>
      <c r="N42" s="177"/>
      <c r="O42" s="178"/>
      <c r="P42" s="58">
        <f t="shared" si="12"/>
        <v>0</v>
      </c>
    </row>
    <row r="43" spans="1:17" ht="19.5" customHeight="1" thickBot="1" x14ac:dyDescent="0.3">
      <c r="A43" s="61" t="s">
        <v>25</v>
      </c>
      <c r="B43" s="174"/>
      <c r="C43" s="175"/>
      <c r="D43" s="131"/>
      <c r="E43" s="168"/>
      <c r="F43" s="168"/>
      <c r="G43" s="132"/>
      <c r="H43" s="131"/>
      <c r="I43" s="132"/>
      <c r="J43" s="131"/>
      <c r="K43" s="132"/>
      <c r="L43" s="166"/>
      <c r="M43" s="167"/>
      <c r="N43" s="177"/>
      <c r="O43" s="178"/>
      <c r="P43" s="58">
        <f t="shared" si="12"/>
        <v>0</v>
      </c>
    </row>
    <row r="44" spans="1:17" ht="18.75" customHeight="1" x14ac:dyDescent="0.25">
      <c r="A44" s="61" t="s">
        <v>25</v>
      </c>
      <c r="B44" s="174"/>
      <c r="C44" s="175"/>
      <c r="D44" s="131"/>
      <c r="E44" s="168"/>
      <c r="F44" s="168"/>
      <c r="G44" s="132"/>
      <c r="H44" s="131"/>
      <c r="I44" s="132"/>
      <c r="J44" s="131"/>
      <c r="K44" s="132"/>
      <c r="L44" s="166"/>
      <c r="M44" s="167"/>
      <c r="N44" s="177"/>
      <c r="O44" s="178"/>
      <c r="P44" s="58">
        <f t="shared" si="12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88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I4:J4"/>
    <mergeCell ref="C4:D4"/>
    <mergeCell ref="O4:P4"/>
    <mergeCell ref="K4:L4"/>
    <mergeCell ref="G4:H4"/>
    <mergeCell ref="E4:F4"/>
    <mergeCell ref="M4:N4"/>
    <mergeCell ref="A18:B18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2:G22"/>
    <mergeCell ref="F23:G23"/>
    <mergeCell ref="A29:P31"/>
    <mergeCell ref="A34:F34"/>
    <mergeCell ref="F25:G25"/>
  </mergeCells>
  <conditionalFormatting sqref="R20:R24">
    <cfRule type="expression" priority="6">
      <formula>TRUE</formula>
    </cfRule>
  </conditionalFormatting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2022-12-01T19:49:53Z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