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esktop\CFA - Raymore\"/>
    </mc:Choice>
  </mc:AlternateContent>
  <xr:revisionPtr revIDLastSave="0" documentId="13_ncr:1_{76A7EF1F-934C-40B9-834D-01AEBD229C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O18" i="1"/>
  <c r="E11" i="1"/>
  <c r="E9" i="1"/>
  <c r="E6" i="1"/>
  <c r="E7" i="1"/>
  <c r="E8" i="1"/>
  <c r="E10" i="1"/>
  <c r="P37" i="1"/>
  <c r="M18" i="1" l="1"/>
  <c r="L18" i="1"/>
  <c r="K18" i="1"/>
  <c r="H18" i="1"/>
  <c r="G18" i="1"/>
  <c r="C22" i="1" s="1"/>
  <c r="D18" i="1"/>
  <c r="C18" i="1"/>
  <c r="C23" i="1" l="1"/>
  <c r="C24" i="1" s="1"/>
  <c r="F9" i="1"/>
  <c r="I9" i="1"/>
  <c r="J9" i="1"/>
  <c r="F10" i="1"/>
  <c r="I10" i="1"/>
  <c r="J10" i="1"/>
  <c r="N18" i="1" l="1"/>
  <c r="H25" i="1" l="1"/>
  <c r="P39" i="1"/>
  <c r="P38" i="1"/>
  <c r="P36" i="1"/>
  <c r="T22" i="1" l="1"/>
  <c r="R24" i="1"/>
  <c r="P25" i="1" s="1"/>
  <c r="D23" i="1" l="1"/>
  <c r="D22" i="1"/>
  <c r="J8" i="1"/>
  <c r="I8" i="1"/>
  <c r="F8" i="1"/>
  <c r="T20" i="1" l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F6" i="1"/>
  <c r="E18" i="1"/>
  <c r="F18" i="1" l="1"/>
</calcChain>
</file>

<file path=xl/sharedStrings.xml><?xml version="1.0" encoding="utf-8"?>
<sst xmlns="http://schemas.openxmlformats.org/spreadsheetml/2006/main" count="91" uniqueCount="60">
  <si>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</si>
  <si>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</si>
  <si>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</si>
  <si>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</si>
  <si>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</si>
  <si>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</si>
  <si>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</si>
  <si>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</si>
  <si>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</si>
  <si>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</si>
  <si>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</si>
  <si>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</si>
  <si>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</si>
  <si>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</si>
  <si>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</si>
  <si>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</si>
  <si>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</si>
  <si>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</si>
  <si>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DINING/RR</t>
  </si>
  <si>
    <t>AC-4</t>
  </si>
  <si>
    <t>BOH</t>
  </si>
  <si>
    <t>AC-5</t>
  </si>
  <si>
    <t xml:space="preserve">PLAY AREA </t>
  </si>
  <si>
    <t>AC-6</t>
  </si>
  <si>
    <t xml:space="preserve">BOH </t>
  </si>
  <si>
    <t>EF-1</t>
  </si>
  <si>
    <t xml:space="preserve">HD 1 </t>
  </si>
  <si>
    <t>EF-2</t>
  </si>
  <si>
    <t>HD 2 &amp; 3</t>
  </si>
  <si>
    <t>EF-3</t>
  </si>
  <si>
    <t>RESTROOMS</t>
  </si>
  <si>
    <t>EF4</t>
  </si>
  <si>
    <t>EF 5</t>
  </si>
  <si>
    <t>HD L1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</si>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</sst>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5" zoomScaleNormal="85" zoomScaleSheetLayoutView="85" workbookViewId="0">
      <selection activeCell="H23" sqref="H23:J23"/>
    </sheetView>
  </sheetViews>
  <sheetFormatPr defaultColWidth="9.109375" defaultRowHeight="13.2" x14ac:dyDescent="0.25"/>
  <cols>
    <col min="1" max="1" width="10.5546875" style="1" customWidth="1"/>
    <col min="2" max="2" width="26.109375" style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18" ht="9.75" customHeight="1" thickBot="1" x14ac:dyDescent="0.35">
      <c r="A3" s="81"/>
    </row>
    <row r="4" spans="1:18" ht="20.100000000000001" customHeight="1" x14ac:dyDescent="0.25">
      <c r="A4" s="6"/>
      <c r="B4" s="8" t="s">
        <v>1</v>
      </c>
      <c r="C4" s="175" t="s">
        <v>2</v>
      </c>
      <c r="D4" s="176"/>
      <c r="E4" s="148" t="s">
        <v>3</v>
      </c>
      <c r="F4" s="147"/>
      <c r="G4" s="181" t="s">
        <v>4</v>
      </c>
      <c r="H4" s="182"/>
      <c r="I4" s="173" t="s">
        <v>5</v>
      </c>
      <c r="J4" s="174"/>
      <c r="K4" s="179" t="s">
        <v>6</v>
      </c>
      <c r="L4" s="180"/>
      <c r="M4" s="177" t="s">
        <v>7</v>
      </c>
      <c r="N4" s="178"/>
      <c r="O4" s="177" t="s">
        <v>8</v>
      </c>
      <c r="P4" s="178"/>
      <c r="Q4" s="7"/>
      <c r="R4" s="60"/>
    </row>
    <row r="5" spans="1:18" ht="20.100000000000001" customHeigh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 x14ac:dyDescent="0.25">
      <c r="A6" s="69" t="s">
        <v>13</v>
      </c>
      <c r="B6" s="68" t="s">
        <v>14</v>
      </c>
      <c r="C6" s="23">
        <v>8125</v>
      </c>
      <c r="D6" s="24">
        <v>8188</v>
      </c>
      <c r="E6" s="23">
        <f t="shared" ref="E6:E11" si="0">C6-G6</f>
        <v>6375</v>
      </c>
      <c r="F6" s="24">
        <f t="shared" ref="F6:F7" si="1">D6-H6</f>
        <v>6370</v>
      </c>
      <c r="G6" s="23">
        <v>1750</v>
      </c>
      <c r="H6" s="25">
        <v>1818</v>
      </c>
      <c r="I6" s="26">
        <f>G6/C6</f>
        <v>0.2153846153846154</v>
      </c>
      <c r="J6" s="27">
        <f>H6/D6</f>
        <v>0.22203224230581339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 x14ac:dyDescent="0.25">
      <c r="A7" s="69" t="s">
        <v>15</v>
      </c>
      <c r="B7" s="68" t="s">
        <v>16</v>
      </c>
      <c r="C7" s="34">
        <v>4375</v>
      </c>
      <c r="D7" s="35">
        <v>4338</v>
      </c>
      <c r="E7" s="23">
        <f t="shared" si="0"/>
        <v>3300</v>
      </c>
      <c r="F7" s="35">
        <f t="shared" si="1"/>
        <v>3226</v>
      </c>
      <c r="G7" s="34">
        <v>1075</v>
      </c>
      <c r="H7" s="36">
        <v>1112</v>
      </c>
      <c r="I7" s="37">
        <f t="shared" ref="I7:J7" si="2">G7/C7</f>
        <v>0.24571428571428572</v>
      </c>
      <c r="J7" s="38">
        <f t="shared" si="2"/>
        <v>0.25633932687874594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x14ac:dyDescent="0.25">
      <c r="A8" s="69" t="s">
        <v>17</v>
      </c>
      <c r="B8" s="68" t="s">
        <v>18</v>
      </c>
      <c r="C8" s="34">
        <v>5250</v>
      </c>
      <c r="D8" s="35">
        <v>5251</v>
      </c>
      <c r="E8" s="23">
        <f t="shared" si="0"/>
        <v>3975</v>
      </c>
      <c r="F8" s="35">
        <f t="shared" ref="F8:F10" si="3">D8-H8</f>
        <v>3947</v>
      </c>
      <c r="G8" s="34">
        <v>1275</v>
      </c>
      <c r="H8" s="36">
        <v>1304</v>
      </c>
      <c r="I8" s="37">
        <f t="shared" ref="I8" si="4">G8/C8</f>
        <v>0.24285714285714285</v>
      </c>
      <c r="J8" s="38">
        <f t="shared" ref="J8" si="5">H8/D8</f>
        <v>0.24833365073319369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 thickBot="1" x14ac:dyDescent="0.3">
      <c r="A9" s="97" t="s">
        <v>19</v>
      </c>
      <c r="B9" s="68" t="s">
        <v>20</v>
      </c>
      <c r="C9" s="34">
        <v>1750</v>
      </c>
      <c r="D9" s="107">
        <v>1752</v>
      </c>
      <c r="E9" s="23">
        <f t="shared" si="0"/>
        <v>1325</v>
      </c>
      <c r="F9" s="107">
        <f t="shared" si="3"/>
        <v>1322</v>
      </c>
      <c r="G9" s="34">
        <v>425</v>
      </c>
      <c r="H9" s="98">
        <v>430</v>
      </c>
      <c r="I9" s="99">
        <f>G9/C9</f>
        <v>0.24285714285714285</v>
      </c>
      <c r="J9" s="100">
        <f>H9/D9</f>
        <v>0.2454337899543379</v>
      </c>
      <c r="K9" s="101"/>
      <c r="L9" s="102"/>
      <c r="M9" s="103"/>
      <c r="N9" s="104"/>
      <c r="O9" s="105"/>
      <c r="P9" s="106"/>
      <c r="Q9" s="66"/>
      <c r="R9" s="64"/>
    </row>
    <row r="10" spans="1:18" ht="20.100000000000001" hidden="1" customHeight="1" x14ac:dyDescent="0.25">
      <c r="A10" s="69" t="s">
        <v>21</v>
      </c>
      <c r="B10" s="68" t="s">
        <v>22</v>
      </c>
      <c r="C10" s="34"/>
      <c r="D10" s="35"/>
      <c r="E10" s="23">
        <f t="shared" si="0"/>
        <v>0</v>
      </c>
      <c r="F10" s="35">
        <f t="shared" si="3"/>
        <v>0</v>
      </c>
      <c r="G10" s="23"/>
      <c r="H10" s="36"/>
      <c r="I10" s="37" t="e">
        <f t="shared" ref="I10" si="6">G10/C10</f>
        <v>#DIV/0!</v>
      </c>
      <c r="J10" s="38" t="e">
        <f t="shared" ref="J10" si="7">H10/D10</f>
        <v>#DIV/0!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hidden="1" customHeight="1" x14ac:dyDescent="0.25">
      <c r="A11" s="69" t="s">
        <v>23</v>
      </c>
      <c r="B11" s="68" t="s">
        <v>24</v>
      </c>
      <c r="C11" s="34"/>
      <c r="D11" s="35"/>
      <c r="E11" s="23">
        <f t="shared" si="0"/>
        <v>0</v>
      </c>
      <c r="F11" s="35"/>
      <c r="G11" s="124"/>
      <c r="H11" s="36"/>
      <c r="I11" s="125"/>
      <c r="J11" s="38"/>
      <c r="K11" s="39"/>
      <c r="L11" s="40"/>
      <c r="M11" s="41"/>
      <c r="N11" s="42"/>
      <c r="O11" s="41"/>
      <c r="P11" s="126"/>
      <c r="Q11" s="59"/>
      <c r="R11" s="64"/>
    </row>
    <row r="12" spans="1:18" ht="20.100000000000001" customHeight="1" x14ac:dyDescent="0.25">
      <c r="A12" s="69" t="s">
        <v>25</v>
      </c>
      <c r="B12" s="68" t="s">
        <v>26</v>
      </c>
      <c r="C12" s="45"/>
      <c r="D12" s="46"/>
      <c r="E12" s="114"/>
      <c r="F12" s="46"/>
      <c r="G12" s="39"/>
      <c r="H12" s="40"/>
      <c r="I12" s="47"/>
      <c r="J12" s="40"/>
      <c r="K12" s="39"/>
      <c r="L12" s="40"/>
      <c r="M12" s="48">
        <v>1913</v>
      </c>
      <c r="N12" s="49">
        <v>1867</v>
      </c>
      <c r="O12" s="41"/>
      <c r="P12" s="42"/>
      <c r="Q12" s="59"/>
      <c r="R12" s="64"/>
    </row>
    <row r="13" spans="1:18" ht="20.100000000000001" customHeight="1" x14ac:dyDescent="0.25">
      <c r="A13" s="69" t="s">
        <v>27</v>
      </c>
      <c r="B13" s="118" t="s">
        <v>28</v>
      </c>
      <c r="C13" s="45"/>
      <c r="D13" s="46"/>
      <c r="E13" s="115"/>
      <c r="F13" s="46"/>
      <c r="G13" s="39"/>
      <c r="H13" s="40"/>
      <c r="I13" s="47"/>
      <c r="J13" s="40"/>
      <c r="K13" s="39"/>
      <c r="L13" s="40"/>
      <c r="M13" s="48">
        <v>1402</v>
      </c>
      <c r="N13" s="49">
        <v>1415</v>
      </c>
      <c r="O13" s="41"/>
      <c r="P13" s="42"/>
      <c r="Q13" s="59"/>
      <c r="R13" s="64"/>
    </row>
    <row r="14" spans="1:18" ht="20.100000000000001" customHeight="1" x14ac:dyDescent="0.25">
      <c r="A14" s="116" t="s">
        <v>29</v>
      </c>
      <c r="B14" s="118" t="s">
        <v>30</v>
      </c>
      <c r="C14" s="119"/>
      <c r="D14" s="110"/>
      <c r="E14" s="109"/>
      <c r="F14" s="110"/>
      <c r="G14" s="111"/>
      <c r="H14" s="112"/>
      <c r="I14" s="113"/>
      <c r="J14" s="112"/>
      <c r="K14" s="41"/>
      <c r="L14" s="42"/>
      <c r="M14" s="121"/>
      <c r="N14" s="123"/>
      <c r="O14" s="48">
        <v>300</v>
      </c>
      <c r="P14" s="49">
        <v>280</v>
      </c>
      <c r="Q14" s="59"/>
      <c r="R14" s="64"/>
    </row>
    <row r="15" spans="1:18" ht="20.100000000000001" customHeight="1" thickBot="1" x14ac:dyDescent="0.3">
      <c r="A15" s="116" t="s">
        <v>31</v>
      </c>
      <c r="B15" s="118" t="s">
        <v>59</v>
      </c>
      <c r="C15" s="119"/>
      <c r="D15" s="110"/>
      <c r="E15" s="109"/>
      <c r="F15" s="110"/>
      <c r="G15" s="111"/>
      <c r="H15" s="112"/>
      <c r="I15" s="113"/>
      <c r="J15" s="112"/>
      <c r="K15" s="41"/>
      <c r="L15" s="41"/>
      <c r="M15" s="121"/>
      <c r="N15" s="123"/>
      <c r="O15" s="120">
        <v>75</v>
      </c>
      <c r="P15" s="120">
        <v>0</v>
      </c>
      <c r="Q15" s="59"/>
      <c r="R15" s="64"/>
    </row>
    <row r="16" spans="1:18" ht="20.100000000000001" hidden="1" customHeight="1" x14ac:dyDescent="0.25">
      <c r="A16" s="116" t="s">
        <v>32</v>
      </c>
      <c r="B16" s="118" t="s">
        <v>33</v>
      </c>
      <c r="C16" s="117"/>
      <c r="D16" s="46"/>
      <c r="E16" s="45"/>
      <c r="F16" s="46"/>
      <c r="G16" s="39"/>
      <c r="H16" s="40"/>
      <c r="I16" s="47"/>
      <c r="J16" s="40"/>
      <c r="K16" s="39"/>
      <c r="L16" s="122"/>
      <c r="M16" s="120"/>
      <c r="N16" s="120"/>
      <c r="O16" s="121"/>
      <c r="P16" s="123"/>
      <c r="Q16" s="59"/>
      <c r="R16" s="64"/>
    </row>
    <row r="17" spans="1:21" ht="20.100000000000001" hidden="1" customHeight="1" x14ac:dyDescent="0.25">
      <c r="A17" s="127"/>
      <c r="B17" s="64"/>
      <c r="C17" s="128"/>
      <c r="D17" s="129"/>
      <c r="E17" s="130"/>
      <c r="F17" s="129"/>
      <c r="G17" s="131"/>
      <c r="H17" s="132"/>
      <c r="I17" s="133"/>
      <c r="J17" s="132"/>
      <c r="K17" s="131"/>
      <c r="L17" s="134"/>
      <c r="M17" s="63"/>
      <c r="N17" s="63"/>
      <c r="O17" s="135"/>
      <c r="P17" s="136"/>
      <c r="Q17" s="59"/>
      <c r="R17" s="64"/>
    </row>
    <row r="18" spans="1:21" ht="20.100000000000001" customHeight="1" thickBot="1" x14ac:dyDescent="0.3">
      <c r="A18" s="139" t="s">
        <v>34</v>
      </c>
      <c r="B18" s="140"/>
      <c r="C18" s="70">
        <f t="shared" ref="C18:H18" si="8">SUM(C6:C14)</f>
        <v>19500</v>
      </c>
      <c r="D18" s="71">
        <f t="shared" si="8"/>
        <v>19529</v>
      </c>
      <c r="E18" s="70">
        <f t="shared" si="8"/>
        <v>14975</v>
      </c>
      <c r="F18" s="71">
        <f t="shared" si="8"/>
        <v>14865</v>
      </c>
      <c r="G18" s="72">
        <f t="shared" si="8"/>
        <v>4525</v>
      </c>
      <c r="H18" s="73">
        <f t="shared" si="8"/>
        <v>4664</v>
      </c>
      <c r="I18" s="74"/>
      <c r="J18" s="75"/>
      <c r="K18" s="72">
        <f t="shared" ref="K18:N18" si="9">SUM(K6:K14)</f>
        <v>0</v>
      </c>
      <c r="L18" s="73">
        <f t="shared" si="9"/>
        <v>0</v>
      </c>
      <c r="M18" s="108">
        <f t="shared" si="9"/>
        <v>3315</v>
      </c>
      <c r="N18" s="76">
        <f t="shared" si="9"/>
        <v>3282</v>
      </c>
      <c r="O18" s="77">
        <f>SUM(O6:O15)</f>
        <v>375</v>
      </c>
      <c r="P18" s="78">
        <f>SUM(P6:P15)</f>
        <v>280</v>
      </c>
      <c r="Q18" s="50"/>
      <c r="R18" s="64"/>
    </row>
    <row r="19" spans="1:21" ht="20.100000000000001" customHeight="1" thickBot="1" x14ac:dyDescent="0.3">
      <c r="A19" s="61"/>
      <c r="B19" s="51"/>
      <c r="C19" s="51"/>
      <c r="D19" s="51"/>
      <c r="E19" s="51"/>
      <c r="F19" s="62"/>
      <c r="G19" s="62"/>
      <c r="H19" s="67"/>
      <c r="I19" s="67"/>
      <c r="J19" s="62"/>
      <c r="K19" s="62"/>
      <c r="L19" s="63"/>
      <c r="M19" s="63"/>
      <c r="N19" s="63"/>
      <c r="O19" s="63"/>
      <c r="P19" s="50"/>
      <c r="Q19" s="64"/>
    </row>
    <row r="20" spans="1:21" ht="20.100000000000001" customHeight="1" x14ac:dyDescent="0.25">
      <c r="A20" s="92" t="s">
        <v>35</v>
      </c>
      <c r="B20" s="79"/>
      <c r="C20" s="79"/>
      <c r="D20" s="79"/>
      <c r="F20" s="232" t="s">
        <v>36</v>
      </c>
      <c r="G20" s="233"/>
      <c r="H20" s="206" t="s">
        <v>37</v>
      </c>
      <c r="I20" s="207"/>
      <c r="J20" s="208"/>
      <c r="L20" s="91" t="s">
        <v>38</v>
      </c>
      <c r="M20" s="80"/>
      <c r="N20" s="80"/>
      <c r="O20" s="80"/>
      <c r="P20" s="80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 x14ac:dyDescent="0.3">
      <c r="A21" s="224" t="s">
        <v>34</v>
      </c>
      <c r="B21" s="225"/>
      <c r="C21" s="82" t="s">
        <v>11</v>
      </c>
      <c r="D21" s="83" t="s">
        <v>12</v>
      </c>
      <c r="F21" s="234"/>
      <c r="G21" s="235"/>
      <c r="H21" s="209"/>
      <c r="I21" s="210"/>
      <c r="J21" s="211"/>
      <c r="L21" s="203" t="s">
        <v>39</v>
      </c>
      <c r="M21" s="203"/>
      <c r="N21" s="203"/>
      <c r="O21" s="203"/>
      <c r="P21" s="94">
        <f>IF(R20=TRUE, 1, 0)</f>
        <v>1</v>
      </c>
    </row>
    <row r="22" spans="1:21" ht="18.75" customHeight="1" x14ac:dyDescent="0.25">
      <c r="A22" s="226" t="s">
        <v>40</v>
      </c>
      <c r="B22" s="227"/>
      <c r="C22" s="84">
        <f>G18+K18</f>
        <v>4525</v>
      </c>
      <c r="D22" s="85">
        <f>H18+L18</f>
        <v>4664</v>
      </c>
      <c r="F22" s="153" t="s">
        <v>41</v>
      </c>
      <c r="G22" s="154"/>
      <c r="H22" s="215">
        <v>1.9099999999999999E-2</v>
      </c>
      <c r="I22" s="216"/>
      <c r="J22" s="217"/>
      <c r="L22" s="204"/>
      <c r="M22" s="204"/>
      <c r="N22" s="204"/>
      <c r="O22" s="204"/>
      <c r="P22" s="96"/>
      <c r="R22" s="1" t="b">
        <f>T22=U22</f>
        <v>1</v>
      </c>
      <c r="T22" s="1" t="b">
        <f>H25&lt;0</f>
        <v>0</v>
      </c>
      <c r="U22" s="1" t="b">
        <f>D24&lt;0</f>
        <v>0</v>
      </c>
    </row>
    <row r="23" spans="1:21" ht="18.75" customHeight="1" thickBot="1" x14ac:dyDescent="0.3">
      <c r="A23" s="228" t="s">
        <v>42</v>
      </c>
      <c r="B23" s="229"/>
      <c r="C23" s="88">
        <f>M18+O18</f>
        <v>3690</v>
      </c>
      <c r="D23" s="89">
        <f>N18+P18</f>
        <v>3562</v>
      </c>
      <c r="F23" s="155" t="s">
        <v>43</v>
      </c>
      <c r="G23" s="156"/>
      <c r="H23" s="218">
        <v>1.77E-2</v>
      </c>
      <c r="I23" s="219"/>
      <c r="J23" s="220"/>
      <c r="L23" s="205" t="s">
        <v>44</v>
      </c>
      <c r="M23" s="205"/>
      <c r="N23" s="205"/>
      <c r="O23" s="205"/>
      <c r="P23" s="95">
        <f>IF(R22=TRUE, 1, 0)</f>
        <v>1</v>
      </c>
    </row>
    <row r="24" spans="1:21" ht="18.75" customHeight="1" thickBot="1" x14ac:dyDescent="0.35">
      <c r="A24" s="230" t="s">
        <v>45</v>
      </c>
      <c r="B24" s="231"/>
      <c r="C24" s="86">
        <f>C22-C23</f>
        <v>835</v>
      </c>
      <c r="D24" s="87">
        <f>D22-D23</f>
        <v>1102</v>
      </c>
      <c r="F24" s="171" t="s">
        <v>46</v>
      </c>
      <c r="G24" s="172"/>
      <c r="H24" s="221">
        <v>1.6400000000000001E-2</v>
      </c>
      <c r="I24" s="222"/>
      <c r="J24" s="223"/>
      <c r="L24" s="204"/>
      <c r="M24" s="204"/>
      <c r="N24" s="204"/>
      <c r="O24" s="204"/>
      <c r="P24" s="96"/>
      <c r="R24" s="1" t="b">
        <f>AND(H25&gt;=-0.02, H25&lt;=0.02)</f>
        <v>1</v>
      </c>
    </row>
    <row r="25" spans="1:21" ht="16.5" customHeight="1" thickBot="1" x14ac:dyDescent="0.3">
      <c r="F25" s="169" t="s">
        <v>47</v>
      </c>
      <c r="G25" s="170"/>
      <c r="H25" s="212">
        <f>AVERAGE(H22:J24)</f>
        <v>1.7733333333333334E-2</v>
      </c>
      <c r="I25" s="213"/>
      <c r="J25" s="214"/>
      <c r="L25" s="201" t="s">
        <v>48</v>
      </c>
      <c r="M25" s="201"/>
      <c r="N25" s="201"/>
      <c r="O25" s="201"/>
      <c r="P25" s="90">
        <f>IF(R24=TRUE, 1, 0)</f>
        <v>1</v>
      </c>
    </row>
    <row r="26" spans="1:21" ht="13.65" customHeight="1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201"/>
      <c r="M26" s="201"/>
      <c r="N26" s="201"/>
      <c r="O26" s="201"/>
      <c r="P26" s="93"/>
    </row>
    <row r="27" spans="1:21" ht="13.65" customHeight="1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3"/>
      <c r="M27" s="53"/>
      <c r="N27" s="54"/>
      <c r="O27" s="54"/>
      <c r="P27" s="7"/>
      <c r="Q27" s="7"/>
    </row>
    <row r="28" spans="1:21" ht="13.5" customHeight="1" thickBot="1" x14ac:dyDescent="0.3">
      <c r="A28" s="3" t="s">
        <v>49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5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9"/>
      <c r="Q29" s="65"/>
    </row>
    <row r="30" spans="1:21" ht="20.100000000000001" customHeight="1" x14ac:dyDescent="0.25">
      <c r="A30" s="160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2"/>
      <c r="Q30" s="65"/>
    </row>
    <row r="31" spans="1:21" ht="20.100000000000001" customHeight="1" thickBot="1" x14ac:dyDescent="0.3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5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8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3">
      <c r="A34" s="166" t="s">
        <v>50</v>
      </c>
      <c r="B34" s="167"/>
      <c r="C34" s="167"/>
      <c r="D34" s="167"/>
      <c r="E34" s="167"/>
      <c r="F34" s="168"/>
      <c r="G34" s="51"/>
      <c r="H34" s="51"/>
      <c r="I34" s="51"/>
      <c r="J34" s="51"/>
      <c r="K34" s="51"/>
      <c r="L34" s="51"/>
      <c r="M34" s="51"/>
      <c r="N34" s="51"/>
      <c r="O34" s="51"/>
      <c r="P34" s="50"/>
      <c r="Q34" s="52"/>
    </row>
    <row r="35" spans="1:17" ht="19.2" customHeight="1" thickBot="1" x14ac:dyDescent="0.3">
      <c r="A35" s="5" t="s">
        <v>9</v>
      </c>
      <c r="B35" s="193" t="s">
        <v>51</v>
      </c>
      <c r="C35" s="194"/>
      <c r="D35" s="147" t="s">
        <v>52</v>
      </c>
      <c r="E35" s="149"/>
      <c r="F35" s="149"/>
      <c r="G35" s="148"/>
      <c r="H35" s="147" t="s">
        <v>53</v>
      </c>
      <c r="I35" s="148"/>
      <c r="J35" s="149" t="s">
        <v>54</v>
      </c>
      <c r="K35" s="149"/>
      <c r="L35" s="150" t="s">
        <v>6</v>
      </c>
      <c r="M35" s="150"/>
      <c r="N35" s="145" t="s">
        <v>7</v>
      </c>
      <c r="O35" s="146"/>
      <c r="P35" s="56" t="s">
        <v>55</v>
      </c>
    </row>
    <row r="36" spans="1:17" ht="18.75" customHeight="1" thickBot="1" x14ac:dyDescent="0.3">
      <c r="A36" s="57" t="s">
        <v>56</v>
      </c>
      <c r="B36" s="191" t="s">
        <v>57</v>
      </c>
      <c r="C36" s="192"/>
      <c r="D36" s="184"/>
      <c r="E36" s="197"/>
      <c r="F36" s="197"/>
      <c r="G36" s="185"/>
      <c r="H36" s="184" t="s">
        <v>58</v>
      </c>
      <c r="I36" s="185"/>
      <c r="J36" s="186" t="s">
        <v>58</v>
      </c>
      <c r="K36" s="187"/>
      <c r="L36" s="143">
        <v>0</v>
      </c>
      <c r="M36" s="144"/>
      <c r="N36" s="137">
        <v>1080</v>
      </c>
      <c r="O36" s="138"/>
      <c r="P36" s="55">
        <f t="shared" ref="P36:P38" si="10">L36-N36</f>
        <v>-1080</v>
      </c>
    </row>
    <row r="37" spans="1:17" ht="18.75" customHeight="1" thickBot="1" x14ac:dyDescent="0.3">
      <c r="A37" s="58" t="s">
        <v>56</v>
      </c>
      <c r="B37" s="190" t="s">
        <v>57</v>
      </c>
      <c r="C37" s="190"/>
      <c r="D37" s="151"/>
      <c r="E37" s="198"/>
      <c r="F37" s="198"/>
      <c r="G37" s="152"/>
      <c r="H37" s="151" t="s">
        <v>58</v>
      </c>
      <c r="I37" s="152"/>
      <c r="J37" s="141" t="s">
        <v>58</v>
      </c>
      <c r="K37" s="142"/>
      <c r="L37" s="143">
        <v>0</v>
      </c>
      <c r="M37" s="144"/>
      <c r="N37" s="137">
        <v>832</v>
      </c>
      <c r="O37" s="138"/>
      <c r="P37" s="55">
        <f t="shared" ref="P37" si="11">L37-N37</f>
        <v>-832</v>
      </c>
    </row>
    <row r="38" spans="1:17" ht="18.75" customHeight="1" thickBot="1" x14ac:dyDescent="0.3">
      <c r="A38" s="58" t="s">
        <v>56</v>
      </c>
      <c r="B38" s="190" t="s">
        <v>57</v>
      </c>
      <c r="C38" s="190"/>
      <c r="D38" s="151"/>
      <c r="E38" s="198"/>
      <c r="F38" s="198"/>
      <c r="G38" s="152"/>
      <c r="H38" s="151" t="s">
        <v>58</v>
      </c>
      <c r="I38" s="152"/>
      <c r="J38" s="141" t="s">
        <v>58</v>
      </c>
      <c r="K38" s="142"/>
      <c r="L38" s="143">
        <v>0</v>
      </c>
      <c r="M38" s="144"/>
      <c r="N38" s="137">
        <v>701</v>
      </c>
      <c r="O38" s="138"/>
      <c r="P38" s="55">
        <f t="shared" si="10"/>
        <v>-701</v>
      </c>
    </row>
    <row r="39" spans="1:17" ht="19.2" customHeight="1" x14ac:dyDescent="0.25">
      <c r="A39" s="58" t="s">
        <v>56</v>
      </c>
      <c r="B39" s="195" t="s">
        <v>57</v>
      </c>
      <c r="C39" s="196"/>
      <c r="D39" s="151"/>
      <c r="E39" s="198"/>
      <c r="F39" s="198"/>
      <c r="G39" s="152"/>
      <c r="H39" s="151" t="s">
        <v>58</v>
      </c>
      <c r="I39" s="152"/>
      <c r="J39" s="151" t="s">
        <v>58</v>
      </c>
      <c r="K39" s="183"/>
      <c r="L39" s="188">
        <v>0</v>
      </c>
      <c r="M39" s="189"/>
      <c r="N39" s="199">
        <v>390</v>
      </c>
      <c r="O39" s="200"/>
      <c r="P39" s="55">
        <f>L39-N39</f>
        <v>-390</v>
      </c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58">
    <mergeCell ref="N39:O39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D39:G39"/>
    <mergeCell ref="B38:C38"/>
    <mergeCell ref="B36:C36"/>
    <mergeCell ref="B35:C35"/>
    <mergeCell ref="B39:C39"/>
    <mergeCell ref="D35:G35"/>
    <mergeCell ref="D36:G36"/>
    <mergeCell ref="D38:G38"/>
    <mergeCell ref="B37:C37"/>
    <mergeCell ref="D37:G37"/>
    <mergeCell ref="H39:I39"/>
    <mergeCell ref="J39:K39"/>
    <mergeCell ref="L36:M36"/>
    <mergeCell ref="H36:I36"/>
    <mergeCell ref="J36:K36"/>
    <mergeCell ref="L39:M39"/>
    <mergeCell ref="H37:I37"/>
    <mergeCell ref="J37:K37"/>
    <mergeCell ref="L37:M37"/>
    <mergeCell ref="F24:G24"/>
    <mergeCell ref="I4:J4"/>
    <mergeCell ref="C4:D4"/>
    <mergeCell ref="O4:P4"/>
    <mergeCell ref="K4:L4"/>
    <mergeCell ref="G4:H4"/>
    <mergeCell ref="E4:F4"/>
    <mergeCell ref="M4:N4"/>
    <mergeCell ref="N37:O37"/>
    <mergeCell ref="A18:B18"/>
    <mergeCell ref="J38:K38"/>
    <mergeCell ref="L38:M38"/>
    <mergeCell ref="N35:O35"/>
    <mergeCell ref="N36:O36"/>
    <mergeCell ref="N38:O38"/>
    <mergeCell ref="H35:I35"/>
    <mergeCell ref="J35:K35"/>
    <mergeCell ref="L35:M35"/>
    <mergeCell ref="H38:I38"/>
    <mergeCell ref="F22:G22"/>
    <mergeCell ref="F23:G23"/>
    <mergeCell ref="A29:P31"/>
    <mergeCell ref="A34:F34"/>
    <mergeCell ref="F25:G25"/>
  </mergeCells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dcterms:created xsi:type="dcterms:W3CDTF">2015-11-16T19:09:52Z</dcterms:created>
  <dcterms:modified xsi:type="dcterms:W3CDTF">2024-12-02T15:29:21Z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