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2623\Desktop\JOBS\CARMAX MILWAUKEE, WI\"/>
    </mc:Choice>
  </mc:AlternateContent>
  <xr:revisionPtr revIDLastSave="0" documentId="13_ncr:1_{F2CD7680-DE99-4652-BAE5-DB26BD8210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E12" i="1"/>
  <c r="F12" i="1"/>
  <c r="I12" i="1"/>
  <c r="J12" i="1"/>
  <c r="E13" i="1"/>
  <c r="F13" i="1"/>
  <c r="I13" i="1"/>
  <c r="J13" i="1"/>
  <c r="E14" i="1"/>
  <c r="F14" i="1"/>
  <c r="I14" i="1"/>
  <c r="J14" i="1"/>
  <c r="E15" i="1"/>
  <c r="F15" i="1"/>
  <c r="I15" i="1"/>
  <c r="J15" i="1"/>
  <c r="P38" i="1"/>
  <c r="P39" i="1"/>
  <c r="P40" i="1"/>
  <c r="P41" i="1"/>
  <c r="P42" i="1"/>
  <c r="P43" i="1"/>
  <c r="P17" i="1"/>
  <c r="O17" i="1"/>
  <c r="N17" i="1"/>
  <c r="M17" i="1"/>
  <c r="L17" i="1"/>
  <c r="K17" i="1"/>
  <c r="H17" i="1"/>
  <c r="D21" i="1" s="1"/>
  <c r="D23" i="1" s="1"/>
  <c r="G17" i="1"/>
  <c r="C21" i="1" s="1"/>
  <c r="C23" i="1" s="1"/>
  <c r="T19" i="1" s="1"/>
  <c r="D17" i="1"/>
  <c r="C17" i="1"/>
  <c r="H24" i="1"/>
  <c r="P37" i="1"/>
  <c r="P36" i="1"/>
  <c r="P35" i="1"/>
  <c r="T21" i="1"/>
  <c r="R23" i="1"/>
  <c r="P24" i="1"/>
  <c r="D22" i="1"/>
  <c r="C22" i="1"/>
  <c r="J7" i="1"/>
  <c r="J6" i="1"/>
  <c r="I7" i="1"/>
  <c r="I6" i="1"/>
  <c r="F7" i="1"/>
  <c r="E7" i="1"/>
  <c r="F6" i="1"/>
  <c r="E6" i="1"/>
  <c r="F17" i="1" l="1"/>
  <c r="U21" i="1"/>
  <c r="R21" i="1" s="1"/>
  <c r="P22" i="1" s="1"/>
  <c r="U19" i="1"/>
  <c r="R19" i="1" s="1"/>
  <c r="P20" i="1" s="1"/>
  <c r="E17" i="1"/>
</calcChain>
</file>

<file path=xl/sharedStrings.xml><?xml version="1.0" encoding="utf-8"?>
<sst xmlns="http://schemas.openxmlformats.org/spreadsheetml/2006/main" count="84" uniqueCount="51">
  <si>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</si>
  <si>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</si>
  <si>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</si>
  <si>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</si>
  <si>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</si>
  <si>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</si>
  <si>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</si>
  <si>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</si>
  <si>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</si>
  <si>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</si>
  <si>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</si>
  <si>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</si>
  <si>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</si>
  <si>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</si>
  <si>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</si>
  <si>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</si>
  <si>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</si>
  <si>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</si>
  <si>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</si>
  <si>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</si>
  <si>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</si>
  <si>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</si>
  <si>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</si>
  <si>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</si>
  <si>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</si>
  <si>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</si>
  <si>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</si>
  <si>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</si>
  <si>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</si>
  <si>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</si>
  <si>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</si>
  <si>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</si>
  <si>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</si>
  <si>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</si>
  <si>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</si>
  <si>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</si>
  <si>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</si>
  <si>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</si>
  <si>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</si>
  <si>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</si>
  <si>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RTU-5</t>
  </si>
  <si>
    <t>RTU-6</t>
  </si>
  <si>
    <t>RTU-7</t>
  </si>
  <si>
    <t>RTU-8</t>
  </si>
  <si>
    <t>RTU-9</t>
  </si>
  <si>
    <t>RTU-10</t>
  </si>
  <si>
    <t>EF-12</t>
  </si>
  <si>
    <t>SERVICE GARAGE</t>
  </si>
  <si>
    <t>MAIN SALES</t>
  </si>
  <si>
    <t>IT ROOM</t>
  </si>
  <si>
    <t>SALES /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</si>
</sst>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3"/>
  <sheetViews>
    <sheetView showGridLines="0" tabSelected="1" view="pageBreakPreview" zoomScaleNormal="55" zoomScaleSheetLayoutView="100" workbookViewId="0">
      <selection activeCell="B14" sqref="B14"/>
    </sheetView>
  </sheetViews>
  <sheetFormatPr defaultColWidth="9.140625" defaultRowHeight="12.75" x14ac:dyDescent="0.2"/>
  <cols>
    <col min="1" max="1" width="10.5703125" style="1" customWidth="1"/>
    <col min="2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 x14ac:dyDescent="0.2"/>
    <row r="2" spans="1:18" ht="21.75" customHeight="1" x14ac:dyDescent="0.25">
      <c r="A2" s="179" t="s">
        <v>34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</row>
    <row r="3" spans="1:18" ht="9.75" customHeight="1" thickBot="1" x14ac:dyDescent="0.3">
      <c r="A3" s="85"/>
    </row>
    <row r="4" spans="1:18" ht="20.100000000000001" customHeight="1" thickBot="1" x14ac:dyDescent="0.25">
      <c r="A4" s="6"/>
      <c r="B4" s="8" t="s">
        <v>5</v>
      </c>
      <c r="C4" s="152" t="s">
        <v>0</v>
      </c>
      <c r="D4" s="153"/>
      <c r="E4" s="127" t="s">
        <v>1</v>
      </c>
      <c r="F4" s="126"/>
      <c r="G4" s="158" t="s">
        <v>2</v>
      </c>
      <c r="H4" s="159"/>
      <c r="I4" s="150" t="s">
        <v>26</v>
      </c>
      <c r="J4" s="151"/>
      <c r="K4" s="156" t="s">
        <v>3</v>
      </c>
      <c r="L4" s="157"/>
      <c r="M4" s="154" t="s">
        <v>4</v>
      </c>
      <c r="N4" s="155"/>
      <c r="O4" s="154" t="s">
        <v>39</v>
      </c>
      <c r="P4" s="155"/>
      <c r="Q4" s="7"/>
      <c r="R4" s="62"/>
    </row>
    <row r="5" spans="1:18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18" ht="20.100000000000001" customHeight="1" x14ac:dyDescent="0.2">
      <c r="A6" s="72" t="s">
        <v>24</v>
      </c>
      <c r="B6" s="70" t="s">
        <v>48</v>
      </c>
      <c r="C6" s="23">
        <v>5750</v>
      </c>
      <c r="D6" s="24">
        <v>5741</v>
      </c>
      <c r="E6" s="23">
        <f t="shared" ref="E6:F7" si="0">C6-G6</f>
        <v>5100</v>
      </c>
      <c r="F6" s="24">
        <f t="shared" si="0"/>
        <v>5063</v>
      </c>
      <c r="G6" s="25">
        <v>650</v>
      </c>
      <c r="H6" s="26">
        <v>678</v>
      </c>
      <c r="I6" s="27">
        <f>G6/C6</f>
        <v>0.11304347826086956</v>
      </c>
      <c r="J6" s="28">
        <f>H6/D6</f>
        <v>0.11809789235324857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 x14ac:dyDescent="0.2">
      <c r="A7" s="73" t="s">
        <v>25</v>
      </c>
      <c r="B7" s="71" t="s">
        <v>48</v>
      </c>
      <c r="C7" s="35">
        <v>5750</v>
      </c>
      <c r="D7" s="36">
        <v>5465</v>
      </c>
      <c r="E7" s="35">
        <f t="shared" si="0"/>
        <v>5100</v>
      </c>
      <c r="F7" s="36">
        <f t="shared" si="0"/>
        <v>4780</v>
      </c>
      <c r="G7" s="37">
        <v>650</v>
      </c>
      <c r="H7" s="38">
        <v>685</v>
      </c>
      <c r="I7" s="39">
        <f t="shared" ref="I7:J7" si="1">G7/C7</f>
        <v>0.11304347826086956</v>
      </c>
      <c r="J7" s="40">
        <f t="shared" si="1"/>
        <v>0.12534309240622141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 x14ac:dyDescent="0.2">
      <c r="A8" s="73" t="s">
        <v>27</v>
      </c>
      <c r="B8" s="71" t="s">
        <v>50</v>
      </c>
      <c r="C8" s="35">
        <v>1050</v>
      </c>
      <c r="D8" s="36">
        <v>1108</v>
      </c>
      <c r="E8" s="35">
        <f t="shared" ref="E8:E15" si="2">C8-G8</f>
        <v>930</v>
      </c>
      <c r="F8" s="36">
        <f t="shared" ref="F8:F15" si="3">D8-H8</f>
        <v>984</v>
      </c>
      <c r="G8" s="37">
        <v>120</v>
      </c>
      <c r="H8" s="38">
        <v>124</v>
      </c>
      <c r="I8" s="39">
        <f t="shared" ref="I8:I9" si="4">G8/C8</f>
        <v>0.11428571428571428</v>
      </c>
      <c r="J8" s="40">
        <f t="shared" ref="J8:J9" si="5">H8/D8</f>
        <v>0.11191335740072202</v>
      </c>
      <c r="K8" s="41"/>
      <c r="L8" s="42"/>
      <c r="M8" s="43"/>
      <c r="N8" s="44"/>
      <c r="O8" s="45"/>
      <c r="P8" s="46"/>
      <c r="Q8" s="61"/>
      <c r="R8" s="66"/>
    </row>
    <row r="9" spans="1:18" ht="19.5" customHeight="1" x14ac:dyDescent="0.2">
      <c r="A9" s="73" t="s">
        <v>28</v>
      </c>
      <c r="B9" s="71" t="s">
        <v>50</v>
      </c>
      <c r="C9" s="35">
        <v>1800</v>
      </c>
      <c r="D9" s="36">
        <v>1828</v>
      </c>
      <c r="E9" s="35">
        <f t="shared" si="2"/>
        <v>1600</v>
      </c>
      <c r="F9" s="36">
        <f t="shared" si="3"/>
        <v>1618</v>
      </c>
      <c r="G9" s="37">
        <v>200</v>
      </c>
      <c r="H9" s="38">
        <v>210</v>
      </c>
      <c r="I9" s="39">
        <f t="shared" si="4"/>
        <v>0.1111111111111111</v>
      </c>
      <c r="J9" s="40">
        <f t="shared" si="5"/>
        <v>0.11487964989059081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customHeight="1" x14ac:dyDescent="0.2">
      <c r="A10" s="101" t="s">
        <v>40</v>
      </c>
      <c r="B10" s="112" t="s">
        <v>50</v>
      </c>
      <c r="C10" s="113">
        <v>1200</v>
      </c>
      <c r="D10" s="114">
        <v>1264</v>
      </c>
      <c r="E10" s="113">
        <f t="shared" si="2"/>
        <v>1040</v>
      </c>
      <c r="F10" s="114">
        <f t="shared" si="3"/>
        <v>1095</v>
      </c>
      <c r="G10" s="102">
        <v>160</v>
      </c>
      <c r="H10" s="103">
        <v>169</v>
      </c>
      <c r="I10" s="104">
        <f>G10/C10</f>
        <v>0.13333333333333333</v>
      </c>
      <c r="J10" s="105">
        <f>H10/D10</f>
        <v>0.13370253164556961</v>
      </c>
      <c r="K10" s="106"/>
      <c r="L10" s="107"/>
      <c r="M10" s="108"/>
      <c r="N10" s="109"/>
      <c r="O10" s="110"/>
      <c r="P10" s="111"/>
      <c r="Q10" s="68"/>
      <c r="R10" s="66"/>
    </row>
    <row r="11" spans="1:18" ht="20.100000000000001" customHeight="1" x14ac:dyDescent="0.2">
      <c r="A11" s="73" t="s">
        <v>41</v>
      </c>
      <c r="B11" s="71" t="s">
        <v>49</v>
      </c>
      <c r="C11" s="35">
        <v>975</v>
      </c>
      <c r="D11" s="36">
        <v>1002</v>
      </c>
      <c r="E11" s="35">
        <f t="shared" si="2"/>
        <v>975</v>
      </c>
      <c r="F11" s="36">
        <f t="shared" si="3"/>
        <v>1002</v>
      </c>
      <c r="G11" s="37">
        <v>0</v>
      </c>
      <c r="H11" s="38">
        <v>0</v>
      </c>
      <c r="I11" s="39">
        <f t="shared" ref="I11:I13" si="6">G11/C11</f>
        <v>0</v>
      </c>
      <c r="J11" s="40">
        <f t="shared" ref="J11:J13" si="7">H11/D11</f>
        <v>0</v>
      </c>
      <c r="K11" s="41"/>
      <c r="L11" s="42"/>
      <c r="M11" s="43"/>
      <c r="N11" s="44"/>
      <c r="O11" s="45"/>
      <c r="P11" s="46"/>
      <c r="Q11" s="61"/>
      <c r="R11" s="66"/>
    </row>
    <row r="12" spans="1:18" ht="20.100000000000001" customHeight="1" x14ac:dyDescent="0.2">
      <c r="A12" s="73" t="s">
        <v>42</v>
      </c>
      <c r="B12" s="71" t="s">
        <v>50</v>
      </c>
      <c r="C12" s="35">
        <v>1500</v>
      </c>
      <c r="D12" s="36">
        <v>1559</v>
      </c>
      <c r="E12" s="35">
        <f t="shared" ref="E12:E13" si="8">C12-G12</f>
        <v>1200</v>
      </c>
      <c r="F12" s="36">
        <f t="shared" ref="F12:F13" si="9">D12-H12</f>
        <v>1252</v>
      </c>
      <c r="G12" s="37">
        <v>300</v>
      </c>
      <c r="H12" s="38">
        <v>307</v>
      </c>
      <c r="I12" s="39">
        <f t="shared" si="6"/>
        <v>0.2</v>
      </c>
      <c r="J12" s="40">
        <f t="shared" si="7"/>
        <v>0.19692110327132778</v>
      </c>
      <c r="K12" s="41"/>
      <c r="L12" s="42"/>
      <c r="M12" s="43"/>
      <c r="N12" s="44"/>
      <c r="O12" s="45"/>
      <c r="P12" s="46"/>
      <c r="Q12" s="61"/>
      <c r="R12" s="66"/>
    </row>
    <row r="13" spans="1:18" ht="20.100000000000001" customHeight="1" x14ac:dyDescent="0.2">
      <c r="A13" s="73" t="s">
        <v>43</v>
      </c>
      <c r="B13" s="71" t="s">
        <v>50</v>
      </c>
      <c r="C13" s="35">
        <v>1100</v>
      </c>
      <c r="D13" s="36">
        <v>1145</v>
      </c>
      <c r="E13" s="35">
        <f t="shared" si="8"/>
        <v>940</v>
      </c>
      <c r="F13" s="36">
        <f t="shared" si="9"/>
        <v>990</v>
      </c>
      <c r="G13" s="37">
        <v>160</v>
      </c>
      <c r="H13" s="38">
        <v>155</v>
      </c>
      <c r="I13" s="39">
        <f t="shared" si="6"/>
        <v>0.14545454545454545</v>
      </c>
      <c r="J13" s="40">
        <f t="shared" si="7"/>
        <v>0.13537117903930132</v>
      </c>
      <c r="K13" s="41"/>
      <c r="L13" s="42"/>
      <c r="M13" s="43"/>
      <c r="N13" s="44"/>
      <c r="O13" s="45"/>
      <c r="P13" s="46"/>
      <c r="Q13" s="61"/>
      <c r="R13" s="66"/>
    </row>
    <row r="14" spans="1:18" ht="20.100000000000001" customHeight="1" x14ac:dyDescent="0.2">
      <c r="A14" s="101" t="s">
        <v>44</v>
      </c>
      <c r="B14" s="112" t="s">
        <v>47</v>
      </c>
      <c r="C14" s="113">
        <v>5600</v>
      </c>
      <c r="D14" s="114">
        <v>5591</v>
      </c>
      <c r="E14" s="113">
        <f t="shared" si="2"/>
        <v>1600</v>
      </c>
      <c r="F14" s="114">
        <f t="shared" si="3"/>
        <v>1569</v>
      </c>
      <c r="G14" s="102">
        <v>4000</v>
      </c>
      <c r="H14" s="103">
        <v>4022</v>
      </c>
      <c r="I14" s="104">
        <f>G14/C14</f>
        <v>0.7142857142857143</v>
      </c>
      <c r="J14" s="105">
        <f>H14/D14</f>
        <v>0.71937041674119118</v>
      </c>
      <c r="K14" s="106"/>
      <c r="L14" s="107"/>
      <c r="M14" s="108"/>
      <c r="N14" s="109"/>
      <c r="O14" s="110"/>
      <c r="P14" s="111"/>
      <c r="Q14" s="68"/>
      <c r="R14" s="66"/>
    </row>
    <row r="15" spans="1:18" ht="20.100000000000001" customHeight="1" x14ac:dyDescent="0.2">
      <c r="A15" s="73" t="s">
        <v>45</v>
      </c>
      <c r="B15" s="71" t="s">
        <v>47</v>
      </c>
      <c r="C15" s="35">
        <v>5600</v>
      </c>
      <c r="D15" s="36">
        <v>5606</v>
      </c>
      <c r="E15" s="35">
        <f t="shared" si="2"/>
        <v>1600</v>
      </c>
      <c r="F15" s="36">
        <f t="shared" si="3"/>
        <v>1533</v>
      </c>
      <c r="G15" s="37">
        <v>4000</v>
      </c>
      <c r="H15" s="38">
        <v>4073</v>
      </c>
      <c r="I15" s="39">
        <f t="shared" ref="I15" si="10">G15/C15</f>
        <v>0.7142857142857143</v>
      </c>
      <c r="J15" s="40">
        <f t="shared" ref="J15" si="11">H15/D15</f>
        <v>0.72654298965394215</v>
      </c>
      <c r="K15" s="41"/>
      <c r="L15" s="42"/>
      <c r="M15" s="43"/>
      <c r="N15" s="44"/>
      <c r="O15" s="45"/>
      <c r="P15" s="46"/>
      <c r="Q15" s="61"/>
      <c r="R15" s="66"/>
    </row>
    <row r="16" spans="1:18" ht="20.100000000000001" customHeight="1" x14ac:dyDescent="0.2">
      <c r="A16" s="73" t="s">
        <v>46</v>
      </c>
      <c r="B16" s="71" t="s">
        <v>47</v>
      </c>
      <c r="C16" s="47"/>
      <c r="D16" s="48"/>
      <c r="E16" s="47"/>
      <c r="F16" s="48"/>
      <c r="G16" s="41"/>
      <c r="H16" s="42"/>
      <c r="I16" s="49"/>
      <c r="J16" s="42"/>
      <c r="K16" s="41"/>
      <c r="L16" s="42"/>
      <c r="M16" s="50">
        <v>1500</v>
      </c>
      <c r="N16" s="51">
        <v>2037</v>
      </c>
      <c r="O16" s="45"/>
      <c r="P16" s="46"/>
      <c r="Q16" s="61"/>
      <c r="R16" s="66"/>
    </row>
    <row r="17" spans="1:21" ht="20.100000000000001" customHeight="1" thickBot="1" x14ac:dyDescent="0.25">
      <c r="A17" s="116" t="s">
        <v>29</v>
      </c>
      <c r="B17" s="117"/>
      <c r="C17" s="74">
        <f t="shared" ref="C17:H17" si="12">SUM(C6:C16)</f>
        <v>30325</v>
      </c>
      <c r="D17" s="75">
        <f t="shared" si="12"/>
        <v>30309</v>
      </c>
      <c r="E17" s="74">
        <f t="shared" si="12"/>
        <v>20085</v>
      </c>
      <c r="F17" s="75">
        <f t="shared" si="12"/>
        <v>19886</v>
      </c>
      <c r="G17" s="76">
        <f t="shared" si="12"/>
        <v>10240</v>
      </c>
      <c r="H17" s="77">
        <f t="shared" si="12"/>
        <v>10423</v>
      </c>
      <c r="I17" s="78"/>
      <c r="J17" s="79"/>
      <c r="K17" s="76">
        <f t="shared" ref="K17:P17" si="13">SUM(K6:K16)</f>
        <v>0</v>
      </c>
      <c r="L17" s="77">
        <f t="shared" si="13"/>
        <v>0</v>
      </c>
      <c r="M17" s="115">
        <f t="shared" si="13"/>
        <v>1500</v>
      </c>
      <c r="N17" s="80">
        <f t="shared" si="13"/>
        <v>2037</v>
      </c>
      <c r="O17" s="81">
        <f t="shared" si="13"/>
        <v>0</v>
      </c>
      <c r="P17" s="82">
        <f t="shared" si="13"/>
        <v>0</v>
      </c>
      <c r="Q17" s="52"/>
      <c r="R17" s="66"/>
    </row>
    <row r="18" spans="1:21" ht="20.100000000000001" customHeight="1" thickBot="1" x14ac:dyDescent="0.25">
      <c r="A18" s="63"/>
      <c r="B18" s="53"/>
      <c r="C18" s="53"/>
      <c r="D18" s="53"/>
      <c r="E18" s="53"/>
      <c r="F18" s="64"/>
      <c r="G18" s="64"/>
      <c r="H18" s="69"/>
      <c r="I18" s="69"/>
      <c r="J18" s="64"/>
      <c r="K18" s="64"/>
      <c r="L18" s="65"/>
      <c r="M18" s="65"/>
      <c r="N18" s="65"/>
      <c r="O18" s="65"/>
      <c r="P18" s="52"/>
      <c r="Q18" s="66"/>
    </row>
    <row r="19" spans="1:21" ht="20.100000000000001" customHeight="1" thickBot="1" x14ac:dyDescent="0.25">
      <c r="A19" s="96" t="s">
        <v>30</v>
      </c>
      <c r="B19" s="83"/>
      <c r="C19" s="83"/>
      <c r="D19" s="83"/>
      <c r="F19" s="209" t="s">
        <v>10</v>
      </c>
      <c r="G19" s="210"/>
      <c r="H19" s="183" t="s">
        <v>33</v>
      </c>
      <c r="I19" s="184"/>
      <c r="J19" s="185"/>
      <c r="L19" s="95" t="s">
        <v>35</v>
      </c>
      <c r="M19" s="84"/>
      <c r="N19" s="84"/>
      <c r="O19" s="84"/>
      <c r="P19" s="84"/>
      <c r="R19" s="1" t="b">
        <f>T19=U19</f>
        <v>1</v>
      </c>
      <c r="T19" s="1" t="b">
        <f>C23&lt;0</f>
        <v>0</v>
      </c>
      <c r="U19" s="1" t="b">
        <f>D23&lt;0</f>
        <v>0</v>
      </c>
    </row>
    <row r="20" spans="1:21" ht="18.75" customHeight="1" thickBot="1" x14ac:dyDescent="0.25">
      <c r="A20" s="201" t="s">
        <v>29</v>
      </c>
      <c r="B20" s="202"/>
      <c r="C20" s="86" t="s">
        <v>7</v>
      </c>
      <c r="D20" s="87" t="s">
        <v>8</v>
      </c>
      <c r="F20" s="211"/>
      <c r="G20" s="212"/>
      <c r="H20" s="186"/>
      <c r="I20" s="187"/>
      <c r="J20" s="188"/>
      <c r="L20" s="180" t="s">
        <v>38</v>
      </c>
      <c r="M20" s="180"/>
      <c r="N20" s="180"/>
      <c r="O20" s="180"/>
      <c r="P20" s="98">
        <f>IF(R19=TRUE, 1, 0)</f>
        <v>1</v>
      </c>
    </row>
    <row r="21" spans="1:21" ht="18.75" customHeight="1" x14ac:dyDescent="0.2">
      <c r="A21" s="203" t="s">
        <v>32</v>
      </c>
      <c r="B21" s="204"/>
      <c r="C21" s="88">
        <f>G17+K17</f>
        <v>10240</v>
      </c>
      <c r="D21" s="89">
        <f>H17+L17</f>
        <v>10423</v>
      </c>
      <c r="F21" s="132" t="s">
        <v>11</v>
      </c>
      <c r="G21" s="133"/>
      <c r="H21" s="192"/>
      <c r="I21" s="193"/>
      <c r="J21" s="194"/>
      <c r="L21" s="181"/>
      <c r="M21" s="181"/>
      <c r="N21" s="181"/>
      <c r="O21" s="181"/>
      <c r="P21" s="100"/>
      <c r="R21" s="1" t="e">
        <f>T21=U21</f>
        <v>#DIV/0!</v>
      </c>
      <c r="T21" s="1" t="e">
        <f>H24&lt;0</f>
        <v>#DIV/0!</v>
      </c>
      <c r="U21" s="1" t="b">
        <f>D23&lt;0</f>
        <v>0</v>
      </c>
    </row>
    <row r="22" spans="1:21" ht="18.75" customHeight="1" thickBot="1" x14ac:dyDescent="0.25">
      <c r="A22" s="205" t="s">
        <v>31</v>
      </c>
      <c r="B22" s="206"/>
      <c r="C22" s="92">
        <f>M17+O17</f>
        <v>1500</v>
      </c>
      <c r="D22" s="93">
        <f>N17+P17</f>
        <v>2037</v>
      </c>
      <c r="F22" s="134" t="s">
        <v>12</v>
      </c>
      <c r="G22" s="135"/>
      <c r="H22" s="195"/>
      <c r="I22" s="196"/>
      <c r="J22" s="197"/>
      <c r="L22" s="182" t="s">
        <v>36</v>
      </c>
      <c r="M22" s="182"/>
      <c r="N22" s="182"/>
      <c r="O22" s="182"/>
      <c r="P22" s="99" t="e">
        <f>IF(R21=TRUE, 1, 0)</f>
        <v>#DIV/0!</v>
      </c>
    </row>
    <row r="23" spans="1:21" ht="18.75" customHeight="1" thickBot="1" x14ac:dyDescent="0.3">
      <c r="A23" s="207" t="s">
        <v>16</v>
      </c>
      <c r="B23" s="208"/>
      <c r="C23" s="90">
        <f>C21-C22</f>
        <v>8740</v>
      </c>
      <c r="D23" s="91">
        <f>D21-D22</f>
        <v>8386</v>
      </c>
      <c r="F23" s="213" t="s">
        <v>13</v>
      </c>
      <c r="G23" s="214"/>
      <c r="H23" s="198"/>
      <c r="I23" s="199"/>
      <c r="J23" s="200"/>
      <c r="L23" s="181"/>
      <c r="M23" s="181"/>
      <c r="N23" s="181"/>
      <c r="O23" s="181"/>
      <c r="P23" s="100"/>
      <c r="R23" s="1" t="e">
        <f>AND(H24&gt;=-0.02, H24&lt;=0.02)</f>
        <v>#DIV/0!</v>
      </c>
    </row>
    <row r="24" spans="1:21" ht="16.5" customHeight="1" thickBot="1" x14ac:dyDescent="0.25">
      <c r="F24" s="148" t="s">
        <v>14</v>
      </c>
      <c r="G24" s="149"/>
      <c r="H24" s="189" t="e">
        <f>AVERAGE(H21:J23)</f>
        <v>#DIV/0!</v>
      </c>
      <c r="I24" s="190"/>
      <c r="J24" s="191"/>
      <c r="L24" s="178" t="s">
        <v>37</v>
      </c>
      <c r="M24" s="178"/>
      <c r="N24" s="178"/>
      <c r="O24" s="178"/>
      <c r="P24" s="94" t="e">
        <f>IF(R23=TRUE, 1, 0)</f>
        <v>#DIV/0!</v>
      </c>
    </row>
    <row r="25" spans="1:21" ht="13.7" customHeight="1" x14ac:dyDescent="0.2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178"/>
      <c r="M25" s="178"/>
      <c r="N25" s="178"/>
      <c r="O25" s="178"/>
      <c r="P25" s="97"/>
    </row>
    <row r="26" spans="1:21" ht="13.7" customHeight="1" x14ac:dyDescent="0.2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5"/>
      <c r="M26" s="55"/>
      <c r="N26" s="56"/>
      <c r="O26" s="56"/>
      <c r="P26" s="7"/>
      <c r="Q26" s="7"/>
    </row>
    <row r="27" spans="1:21" ht="13.5" customHeight="1" thickBot="1" x14ac:dyDescent="0.25">
      <c r="A27" s="3" t="s">
        <v>15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21" ht="20.100000000000001" customHeight="1" x14ac:dyDescent="0.2">
      <c r="A28" s="136"/>
      <c r="B28" s="137"/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38"/>
      <c r="Q28" s="67"/>
    </row>
    <row r="29" spans="1:21" ht="20.100000000000001" customHeight="1" x14ac:dyDescent="0.2">
      <c r="A29" s="139"/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1"/>
      <c r="Q29" s="67"/>
    </row>
    <row r="30" spans="1:21" ht="20.100000000000001" customHeight="1" thickBot="1" x14ac:dyDescent="0.25">
      <c r="A30" s="142"/>
      <c r="B30" s="143"/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4"/>
    </row>
    <row r="31" spans="1:21" ht="20.100000000000001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13.5" thickBo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00000000000001" customHeight="1" thickBot="1" x14ac:dyDescent="0.25">
      <c r="A33" s="145" t="s">
        <v>17</v>
      </c>
      <c r="B33" s="146"/>
      <c r="C33" s="146"/>
      <c r="D33" s="146"/>
      <c r="E33" s="146"/>
      <c r="F33" s="147"/>
      <c r="G33" s="53"/>
      <c r="H33" s="53"/>
      <c r="I33" s="53"/>
      <c r="J33" s="53"/>
      <c r="K33" s="53"/>
      <c r="L33" s="53"/>
      <c r="M33" s="53"/>
      <c r="N33" s="53"/>
      <c r="O33" s="53"/>
      <c r="P33" s="52"/>
      <c r="Q33" s="54"/>
    </row>
    <row r="34" spans="1:17" ht="19.149999999999999" customHeight="1" thickBot="1" x14ac:dyDescent="0.25">
      <c r="A34" s="5" t="s">
        <v>6</v>
      </c>
      <c r="B34" s="171" t="s">
        <v>22</v>
      </c>
      <c r="C34" s="172"/>
      <c r="D34" s="126" t="s">
        <v>21</v>
      </c>
      <c r="E34" s="128"/>
      <c r="F34" s="128"/>
      <c r="G34" s="127"/>
      <c r="H34" s="126" t="s">
        <v>18</v>
      </c>
      <c r="I34" s="127"/>
      <c r="J34" s="128" t="s">
        <v>19</v>
      </c>
      <c r="K34" s="128"/>
      <c r="L34" s="129" t="s">
        <v>3</v>
      </c>
      <c r="M34" s="129"/>
      <c r="N34" s="122" t="s">
        <v>4</v>
      </c>
      <c r="O34" s="123"/>
      <c r="P34" s="58" t="s">
        <v>20</v>
      </c>
    </row>
    <row r="35" spans="1:17" ht="18.75" customHeight="1" thickBot="1" x14ac:dyDescent="0.25">
      <c r="A35" s="59" t="s">
        <v>23</v>
      </c>
      <c r="B35" s="169"/>
      <c r="C35" s="170"/>
      <c r="D35" s="161"/>
      <c r="E35" s="175"/>
      <c r="F35" s="175"/>
      <c r="G35" s="162"/>
      <c r="H35" s="161"/>
      <c r="I35" s="162"/>
      <c r="J35" s="163"/>
      <c r="K35" s="164"/>
      <c r="L35" s="120"/>
      <c r="M35" s="121"/>
      <c r="N35" s="124"/>
      <c r="O35" s="125"/>
      <c r="P35" s="57">
        <f t="shared" ref="P35:P43" si="14">L35-N35</f>
        <v>0</v>
      </c>
    </row>
    <row r="36" spans="1:17" ht="18.75" customHeight="1" thickBot="1" x14ac:dyDescent="0.25">
      <c r="A36" s="60" t="s">
        <v>23</v>
      </c>
      <c r="B36" s="168"/>
      <c r="C36" s="168"/>
      <c r="D36" s="130"/>
      <c r="E36" s="167"/>
      <c r="F36" s="167"/>
      <c r="G36" s="131"/>
      <c r="H36" s="130"/>
      <c r="I36" s="131"/>
      <c r="J36" s="118"/>
      <c r="K36" s="119"/>
      <c r="L36" s="120"/>
      <c r="M36" s="121"/>
      <c r="N36" s="124"/>
      <c r="O36" s="125"/>
      <c r="P36" s="57">
        <f t="shared" si="14"/>
        <v>0</v>
      </c>
    </row>
    <row r="37" spans="1:17" ht="19.149999999999999" customHeight="1" thickBot="1" x14ac:dyDescent="0.25">
      <c r="A37" s="60" t="s">
        <v>23</v>
      </c>
      <c r="B37" s="173"/>
      <c r="C37" s="174"/>
      <c r="D37" s="130"/>
      <c r="E37" s="167"/>
      <c r="F37" s="167"/>
      <c r="G37" s="131"/>
      <c r="H37" s="130"/>
      <c r="I37" s="131"/>
      <c r="J37" s="130"/>
      <c r="K37" s="160"/>
      <c r="L37" s="165"/>
      <c r="M37" s="166"/>
      <c r="N37" s="176"/>
      <c r="O37" s="177"/>
      <c r="P37" s="57">
        <f t="shared" si="14"/>
        <v>0</v>
      </c>
    </row>
    <row r="38" spans="1:17" ht="19.5" customHeight="1" thickBot="1" x14ac:dyDescent="0.25">
      <c r="A38" s="59" t="s">
        <v>23</v>
      </c>
      <c r="B38" s="215"/>
      <c r="C38" s="216"/>
      <c r="D38" s="173"/>
      <c r="E38" s="217"/>
      <c r="F38" s="217"/>
      <c r="G38" s="174"/>
      <c r="H38" s="173"/>
      <c r="I38" s="174"/>
      <c r="J38" s="173"/>
      <c r="K38" s="174"/>
      <c r="L38" s="165"/>
      <c r="M38" s="166"/>
      <c r="N38" s="176"/>
      <c r="O38" s="177"/>
      <c r="P38" s="57">
        <f t="shared" si="14"/>
        <v>0</v>
      </c>
    </row>
    <row r="39" spans="1:17" ht="19.5" customHeight="1" thickBot="1" x14ac:dyDescent="0.25">
      <c r="A39" s="60" t="s">
        <v>23</v>
      </c>
      <c r="B39" s="173"/>
      <c r="C39" s="174"/>
      <c r="D39" s="130"/>
      <c r="E39" s="167"/>
      <c r="F39" s="167"/>
      <c r="G39" s="131"/>
      <c r="H39" s="130"/>
      <c r="I39" s="131"/>
      <c r="J39" s="130"/>
      <c r="K39" s="131"/>
      <c r="L39" s="165"/>
      <c r="M39" s="166"/>
      <c r="N39" s="176"/>
      <c r="O39" s="177"/>
      <c r="P39" s="57">
        <f t="shared" si="14"/>
        <v>0</v>
      </c>
    </row>
    <row r="40" spans="1:17" ht="19.5" customHeight="1" thickBot="1" x14ac:dyDescent="0.25">
      <c r="A40" s="60" t="s">
        <v>23</v>
      </c>
      <c r="B40" s="173"/>
      <c r="C40" s="174"/>
      <c r="D40" s="130"/>
      <c r="E40" s="167"/>
      <c r="F40" s="167"/>
      <c r="G40" s="131"/>
      <c r="H40" s="130"/>
      <c r="I40" s="131"/>
      <c r="J40" s="130"/>
      <c r="K40" s="131"/>
      <c r="L40" s="165"/>
      <c r="M40" s="166"/>
      <c r="N40" s="176"/>
      <c r="O40" s="177"/>
      <c r="P40" s="57">
        <f t="shared" si="14"/>
        <v>0</v>
      </c>
    </row>
    <row r="41" spans="1:17" ht="19.5" customHeight="1" thickBot="1" x14ac:dyDescent="0.25">
      <c r="A41" s="59" t="s">
        <v>23</v>
      </c>
      <c r="B41" s="215"/>
      <c r="C41" s="216"/>
      <c r="D41" s="173"/>
      <c r="E41" s="217"/>
      <c r="F41" s="217"/>
      <c r="G41" s="174"/>
      <c r="H41" s="173"/>
      <c r="I41" s="174"/>
      <c r="J41" s="173"/>
      <c r="K41" s="174"/>
      <c r="L41" s="165"/>
      <c r="M41" s="166"/>
      <c r="N41" s="176"/>
      <c r="O41" s="177"/>
      <c r="P41" s="57">
        <f t="shared" si="14"/>
        <v>0</v>
      </c>
    </row>
    <row r="42" spans="1:17" ht="19.5" customHeight="1" thickBot="1" x14ac:dyDescent="0.25">
      <c r="A42" s="60" t="s">
        <v>23</v>
      </c>
      <c r="B42" s="173"/>
      <c r="C42" s="174"/>
      <c r="D42" s="130"/>
      <c r="E42" s="167"/>
      <c r="F42" s="167"/>
      <c r="G42" s="131"/>
      <c r="H42" s="130"/>
      <c r="I42" s="131"/>
      <c r="J42" s="130"/>
      <c r="K42" s="131"/>
      <c r="L42" s="165"/>
      <c r="M42" s="166"/>
      <c r="N42" s="176"/>
      <c r="O42" s="177"/>
      <c r="P42" s="57">
        <f t="shared" si="14"/>
        <v>0</v>
      </c>
    </row>
    <row r="43" spans="1:17" ht="18.75" customHeight="1" x14ac:dyDescent="0.2">
      <c r="A43" s="60" t="s">
        <v>23</v>
      </c>
      <c r="B43" s="173"/>
      <c r="C43" s="174"/>
      <c r="D43" s="130"/>
      <c r="E43" s="167"/>
      <c r="F43" s="167"/>
      <c r="G43" s="131"/>
      <c r="H43" s="130"/>
      <c r="I43" s="131"/>
      <c r="J43" s="130"/>
      <c r="K43" s="131"/>
      <c r="L43" s="165"/>
      <c r="M43" s="166"/>
      <c r="N43" s="176"/>
      <c r="O43" s="177"/>
      <c r="P43" s="57">
        <f t="shared" si="14"/>
        <v>0</v>
      </c>
    </row>
    <row r="44" spans="1:17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  <row r="590" spans="1:15" x14ac:dyDescent="0.2">
      <c r="L590" s="2"/>
      <c r="M590" s="2"/>
      <c r="N590" s="2"/>
      <c r="O590" s="2"/>
    </row>
    <row r="591" spans="1:15" x14ac:dyDescent="0.2">
      <c r="L591" s="2"/>
      <c r="M591" s="2"/>
      <c r="N591" s="2"/>
      <c r="O591" s="2"/>
    </row>
    <row r="592" spans="1:15" x14ac:dyDescent="0.2">
      <c r="L592" s="2"/>
      <c r="M592" s="2"/>
      <c r="N592" s="2"/>
      <c r="O592" s="2"/>
    </row>
    <row r="593" spans="12:15" x14ac:dyDescent="0.2">
      <c r="L593" s="2"/>
      <c r="M593" s="2"/>
      <c r="N593" s="2"/>
      <c r="O593" s="2"/>
    </row>
  </sheetData>
  <mergeCells count="88"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7:O37"/>
    <mergeCell ref="L24:O25"/>
    <mergeCell ref="A2:P2"/>
    <mergeCell ref="L20:O21"/>
    <mergeCell ref="L22:O23"/>
    <mergeCell ref="H19:J20"/>
    <mergeCell ref="H24:J24"/>
    <mergeCell ref="H21:J21"/>
    <mergeCell ref="H22:J22"/>
    <mergeCell ref="H23:J23"/>
    <mergeCell ref="A20:B20"/>
    <mergeCell ref="A21:B21"/>
    <mergeCell ref="A22:B22"/>
    <mergeCell ref="A23:B23"/>
    <mergeCell ref="F19:G20"/>
    <mergeCell ref="F23:G23"/>
    <mergeCell ref="D37:G37"/>
    <mergeCell ref="B36:C36"/>
    <mergeCell ref="B35:C35"/>
    <mergeCell ref="B34:C34"/>
    <mergeCell ref="B37:C37"/>
    <mergeCell ref="D34:G34"/>
    <mergeCell ref="D35:G35"/>
    <mergeCell ref="D36:G36"/>
    <mergeCell ref="H37:I37"/>
    <mergeCell ref="J37:K37"/>
    <mergeCell ref="L35:M35"/>
    <mergeCell ref="H35:I35"/>
    <mergeCell ref="J35:K35"/>
    <mergeCell ref="L37:M37"/>
    <mergeCell ref="I4:J4"/>
    <mergeCell ref="C4:D4"/>
    <mergeCell ref="O4:P4"/>
    <mergeCell ref="K4:L4"/>
    <mergeCell ref="G4:H4"/>
    <mergeCell ref="E4:F4"/>
    <mergeCell ref="M4:N4"/>
    <mergeCell ref="A17:B17"/>
    <mergeCell ref="J36:K36"/>
    <mergeCell ref="L36:M36"/>
    <mergeCell ref="N34:O34"/>
    <mergeCell ref="N35:O35"/>
    <mergeCell ref="N36:O36"/>
    <mergeCell ref="H34:I34"/>
    <mergeCell ref="J34:K34"/>
    <mergeCell ref="L34:M34"/>
    <mergeCell ref="H36:I36"/>
    <mergeCell ref="F21:G21"/>
    <mergeCell ref="F22:G22"/>
    <mergeCell ref="A28:P30"/>
    <mergeCell ref="A33:F33"/>
    <mergeCell ref="F24:G24"/>
  </mergeCells>
  <conditionalFormatting sqref="P19">
    <cfRule type="expression" priority="11">
      <formula>$R$19:$R$23=TRUE</formula>
    </cfRule>
  </conditionalFormatting>
  <conditionalFormatting sqref="P20 P22 P24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9:R23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P19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R19:R23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0C43D11-DB4C-46D0-9185-F9C514848485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NTAB Tech</cp:lastModifiedBy>
  <cp:revision/>
  <cp:lastPrinted>2017-11-15T17:23:59Z</cp:lastPrinted>
  <dcterms:created xsi:type="dcterms:W3CDTF">2015-11-16T19:09:52Z</dcterms:created>
  <dcterms:modified xsi:type="dcterms:W3CDTF">2023-07-19T16:21:21Z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