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8_{8912595E-0A87-46E1-88A6-C7DD855C815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<sst xmlns="http://schemas.openxmlformats.org/spreadsheetml/2006/main" count="79" uniqueCount="52">
  <si>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</si>
  <si>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</si>
  <si>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</si>
  <si>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</si>
  <si>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</si>
  <si>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</si>
  <si>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</si>
  <si>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</si>
  <si>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</si>
  <si>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</si>
  <si>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</si>
  <si>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</si>
  <si>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</si>
  <si>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</si>
  <si>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</si>
  <si>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</si>
  <si>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</si>
  <si>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</si>
  <si>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</si>
  <si>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</si>
  <si>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</si>
  <si>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</si>
  <si>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</si>
  <si>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</si>
  <si>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</si>
  <si>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</si>
  <si>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</si>
  <si>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</si>
  <si>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</si>
  <si>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</si>
  <si>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</si>
  <si>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</si>
  <si>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</si>
  <si>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</si>
  <si>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</si>
  <si>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</si>
  <si>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</si>
  <si>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</si>
  <si>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</si>
  <si>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</si>
  <si>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</si>
  <si>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</si>
  <si>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</si>
  <si>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</si>
  <si>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</si>
  <si>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KITCHEN</t>
  </si>
  <si>
    <t>DINING</t>
  </si>
  <si>
    <t>COOKLINE</t>
  </si>
  <si>
    <t>HOOD 1</t>
  </si>
  <si>
    <t>HOOD 2</t>
  </si>
  <si>
    <t>HOOD 3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</si>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</sst>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W10" sqref="W10"/>
    </sheetView>
  </sheetViews>
  <sheetFormatPr defaultColWidth="9.1328125" defaultRowHeight="12.75" x14ac:dyDescent="0.35"/>
  <cols>
    <col min="1" max="1" width="10.59765625" style="1" customWidth="1"/>
    <col min="2" max="2" width="10.863281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6" t="s">
        <v>36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55000000000000004">
      <c r="A3" s="86"/>
    </row>
    <row r="4" spans="1:21" ht="20.100000000000001" customHeight="1" thickBot="1" x14ac:dyDescent="0.4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30</v>
      </c>
      <c r="J4" s="138"/>
      <c r="K4" s="143" t="s">
        <v>3</v>
      </c>
      <c r="L4" s="144"/>
      <c r="M4" s="141" t="s">
        <v>4</v>
      </c>
      <c r="N4" s="142"/>
      <c r="O4" s="141" t="s">
        <v>41</v>
      </c>
      <c r="P4" s="142"/>
      <c r="Q4" s="7"/>
      <c r="R4" s="63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35">
      <c r="A6" s="73" t="s">
        <v>28</v>
      </c>
      <c r="B6" s="71" t="s">
        <v>45</v>
      </c>
      <c r="C6" s="23">
        <v>5000</v>
      </c>
      <c r="D6" s="24">
        <v>4009</v>
      </c>
      <c r="E6" s="23">
        <f t="shared" ref="E6:F7" si="0">C6-G6</f>
        <v>4145</v>
      </c>
      <c r="F6" s="24">
        <f t="shared" si="0"/>
        <v>4009</v>
      </c>
      <c r="G6" s="25">
        <v>855</v>
      </c>
      <c r="H6" s="26">
        <v>0</v>
      </c>
      <c r="I6" s="27">
        <f>G6/C6</f>
        <v>0.17100000000000001</v>
      </c>
      <c r="J6" s="28">
        <f>H6/D6</f>
        <v>0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35">
      <c r="A7" s="74" t="s">
        <v>29</v>
      </c>
      <c r="B7" s="72" t="s">
        <v>46</v>
      </c>
      <c r="C7" s="35">
        <v>4000</v>
      </c>
      <c r="D7" s="36">
        <v>3259</v>
      </c>
      <c r="E7" s="35">
        <f t="shared" si="0"/>
        <v>3194</v>
      </c>
      <c r="F7" s="36">
        <f t="shared" si="0"/>
        <v>3259</v>
      </c>
      <c r="G7" s="37">
        <v>806</v>
      </c>
      <c r="H7" s="38">
        <v>0</v>
      </c>
      <c r="I7" s="39">
        <f t="shared" ref="I7:J7" si="1">G7/C7</f>
        <v>0.20150000000000001</v>
      </c>
      <c r="J7" s="40">
        <f t="shared" si="1"/>
        <v>0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35">
      <c r="A8" s="74" t="s">
        <v>13</v>
      </c>
      <c r="B8" s="72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1980</v>
      </c>
      <c r="L8" s="38">
        <v>2018</v>
      </c>
      <c r="M8" s="43"/>
      <c r="N8" s="44"/>
      <c r="O8" s="45"/>
      <c r="P8" s="46"/>
      <c r="Q8" s="53"/>
      <c r="R8" s="67"/>
    </row>
    <row r="9" spans="1:21" ht="20.100000000000001" customHeight="1" x14ac:dyDescent="0.35">
      <c r="A9" s="74" t="s">
        <v>42</v>
      </c>
      <c r="B9" s="72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>
        <v>1563</v>
      </c>
      <c r="O9" s="45"/>
      <c r="P9" s="46"/>
      <c r="Q9" s="62"/>
      <c r="R9" s="67"/>
    </row>
    <row r="10" spans="1:21" ht="20.100000000000001" customHeight="1" x14ac:dyDescent="0.35">
      <c r="A10" s="74" t="s">
        <v>43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775</v>
      </c>
      <c r="N10" s="51">
        <v>880</v>
      </c>
      <c r="O10" s="45"/>
      <c r="P10" s="46"/>
      <c r="Q10" s="62"/>
      <c r="R10" s="67"/>
    </row>
    <row r="11" spans="1:21" ht="20.100000000000001" customHeight="1" x14ac:dyDescent="0.35">
      <c r="A11" s="74" t="s">
        <v>44</v>
      </c>
      <c r="B11" s="72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525</v>
      </c>
      <c r="N11" s="51">
        <v>521</v>
      </c>
      <c r="O11" s="45"/>
      <c r="P11" s="46"/>
      <c r="Q11" s="62"/>
      <c r="R11" s="67"/>
    </row>
    <row r="12" spans="1:21" ht="20.100000000000001" customHeight="1" x14ac:dyDescent="0.35">
      <c r="A12" s="74" t="s">
        <v>11</v>
      </c>
      <c r="B12" s="72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75</v>
      </c>
      <c r="P12" s="51">
        <v>69</v>
      </c>
      <c r="Q12" s="62"/>
      <c r="R12" s="67"/>
    </row>
    <row r="13" spans="1:21" ht="20.100000000000001" customHeight="1" thickBot="1" x14ac:dyDescent="0.4">
      <c r="A13" s="74" t="s">
        <v>12</v>
      </c>
      <c r="B13" s="72" t="s">
        <v>51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75</v>
      </c>
      <c r="P13" s="51">
        <v>72</v>
      </c>
      <c r="Q13" s="62"/>
      <c r="R13" s="67"/>
    </row>
    <row r="14" spans="1:21" ht="20.100000000000001" customHeight="1" thickBot="1" x14ac:dyDescent="0.4">
      <c r="A14" s="103" t="s">
        <v>31</v>
      </c>
      <c r="B14" s="104"/>
      <c r="C14" s="75">
        <f t="shared" ref="C14:H14" si="2">SUM(C6:C13)</f>
        <v>9000</v>
      </c>
      <c r="D14" s="76">
        <f t="shared" si="2"/>
        <v>7268</v>
      </c>
      <c r="E14" s="75">
        <f t="shared" si="2"/>
        <v>7339</v>
      </c>
      <c r="F14" s="76">
        <f t="shared" si="2"/>
        <v>7268</v>
      </c>
      <c r="G14" s="77">
        <f t="shared" si="2"/>
        <v>1661</v>
      </c>
      <c r="H14" s="78">
        <f t="shared" si="2"/>
        <v>0</v>
      </c>
      <c r="I14" s="79"/>
      <c r="J14" s="80"/>
      <c r="K14" s="77">
        <f t="shared" ref="K14:P14" si="3">SUM(K6:K13)</f>
        <v>1980</v>
      </c>
      <c r="L14" s="78">
        <f t="shared" si="3"/>
        <v>2018</v>
      </c>
      <c r="M14" s="102">
        <f t="shared" si="3"/>
        <v>2900</v>
      </c>
      <c r="N14" s="81">
        <f t="shared" si="3"/>
        <v>2964</v>
      </c>
      <c r="O14" s="82">
        <f t="shared" si="3"/>
        <v>150</v>
      </c>
      <c r="P14" s="83">
        <f t="shared" si="3"/>
        <v>141</v>
      </c>
      <c r="Q14" s="53"/>
      <c r="R14" s="67"/>
    </row>
    <row r="15" spans="1:21" ht="20.100000000000001" customHeight="1" thickBot="1" x14ac:dyDescent="0.4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45">
      <c r="A16" s="97" t="s">
        <v>32</v>
      </c>
      <c r="B16" s="84"/>
      <c r="C16" s="84"/>
      <c r="D16" s="84"/>
      <c r="F16" s="196" t="s">
        <v>14</v>
      </c>
      <c r="G16" s="197"/>
      <c r="H16" s="170" t="s">
        <v>35</v>
      </c>
      <c r="I16" s="171"/>
      <c r="J16" s="172"/>
      <c r="L16" s="96" t="s">
        <v>37</v>
      </c>
      <c r="M16" s="85"/>
      <c r="N16" s="85"/>
      <c r="O16" s="85"/>
      <c r="P16" s="85"/>
      <c r="R16" s="1" t="b">
        <f>T16=U16</f>
        <v>0</v>
      </c>
      <c r="T16" s="1" t="b">
        <f>C20&lt;0</f>
        <v>0</v>
      </c>
      <c r="U16" s="1" t="b">
        <f>D20&lt;0</f>
        <v>1</v>
      </c>
    </row>
    <row r="17" spans="1:21" ht="18.75" customHeight="1" thickBot="1" x14ac:dyDescent="0.4">
      <c r="A17" s="188" t="s">
        <v>31</v>
      </c>
      <c r="B17" s="189"/>
      <c r="C17" s="87" t="s">
        <v>7</v>
      </c>
      <c r="D17" s="88" t="s">
        <v>8</v>
      </c>
      <c r="F17" s="198"/>
      <c r="G17" s="199"/>
      <c r="H17" s="173"/>
      <c r="I17" s="174"/>
      <c r="J17" s="175"/>
      <c r="L17" s="167" t="s">
        <v>40</v>
      </c>
      <c r="M17" s="167"/>
      <c r="N17" s="167"/>
      <c r="O17" s="167"/>
      <c r="P17" s="99">
        <f>IF(R16=TRUE, 1, 0)</f>
        <v>0</v>
      </c>
    </row>
    <row r="18" spans="1:21" ht="18.75" customHeight="1" x14ac:dyDescent="0.4">
      <c r="A18" s="190" t="s">
        <v>34</v>
      </c>
      <c r="B18" s="191"/>
      <c r="C18" s="89">
        <f>G14+K14</f>
        <v>3641</v>
      </c>
      <c r="D18" s="90">
        <f>H14+L14</f>
        <v>2018</v>
      </c>
      <c r="F18" s="119" t="s">
        <v>15</v>
      </c>
      <c r="G18" s="120"/>
      <c r="H18" s="179">
        <v>2E-3</v>
      </c>
      <c r="I18" s="180"/>
      <c r="J18" s="181"/>
      <c r="L18" s="168"/>
      <c r="M18" s="168"/>
      <c r="N18" s="168"/>
      <c r="O18" s="168"/>
      <c r="P18" s="101"/>
      <c r="R18" s="1" t="b">
        <f>T18=U18</f>
        <v>0</v>
      </c>
      <c r="T18" s="1" t="b">
        <f>H21&lt;0</f>
        <v>0</v>
      </c>
      <c r="U18" s="1" t="b">
        <f>D20&lt;0</f>
        <v>1</v>
      </c>
    </row>
    <row r="19" spans="1:21" ht="18.75" customHeight="1" thickBot="1" x14ac:dyDescent="0.45">
      <c r="A19" s="192" t="s">
        <v>33</v>
      </c>
      <c r="B19" s="193"/>
      <c r="C19" s="93">
        <f>M14+O14</f>
        <v>3050</v>
      </c>
      <c r="D19" s="94">
        <f>N14+P14</f>
        <v>3105</v>
      </c>
      <c r="F19" s="121" t="s">
        <v>16</v>
      </c>
      <c r="G19" s="122"/>
      <c r="H19" s="182">
        <v>1E-3</v>
      </c>
      <c r="I19" s="183"/>
      <c r="J19" s="184"/>
      <c r="L19" s="169" t="s">
        <v>38</v>
      </c>
      <c r="M19" s="169"/>
      <c r="N19" s="169"/>
      <c r="O19" s="169"/>
      <c r="P19" s="100">
        <f>IF(R18=TRUE, 1, 0)</f>
        <v>0</v>
      </c>
    </row>
    <row r="20" spans="1:21" ht="18.75" customHeight="1" thickBot="1" x14ac:dyDescent="0.45">
      <c r="A20" s="194" t="s">
        <v>20</v>
      </c>
      <c r="B20" s="195"/>
      <c r="C20" s="91">
        <f>C18-C19</f>
        <v>591</v>
      </c>
      <c r="D20" s="92">
        <f>D18-D19</f>
        <v>-1087</v>
      </c>
      <c r="F20" s="200" t="s">
        <v>17</v>
      </c>
      <c r="G20" s="201"/>
      <c r="H20" s="185">
        <v>6.0999999999999999E-2</v>
      </c>
      <c r="I20" s="186"/>
      <c r="J20" s="187"/>
      <c r="L20" s="168"/>
      <c r="M20" s="168"/>
      <c r="N20" s="168"/>
      <c r="O20" s="168"/>
      <c r="P20" s="101"/>
      <c r="R20" s="1" t="b">
        <f>AND(H21&gt;=-0.02, H21&lt;=0.02)</f>
        <v>0</v>
      </c>
    </row>
    <row r="21" spans="1:21" ht="16.5" customHeight="1" thickBot="1" x14ac:dyDescent="0.4">
      <c r="F21" s="135" t="s">
        <v>18</v>
      </c>
      <c r="G21" s="136"/>
      <c r="H21" s="176">
        <f>AVERAGE(H18:J20)</f>
        <v>2.1333333333333333E-2</v>
      </c>
      <c r="I21" s="177"/>
      <c r="J21" s="178"/>
      <c r="L21" s="165" t="s">
        <v>39</v>
      </c>
      <c r="M21" s="165"/>
      <c r="N21" s="165"/>
      <c r="O21" s="165"/>
      <c r="P21" s="95">
        <f>IF(R20=TRUE, 1, 0)</f>
        <v>0</v>
      </c>
    </row>
    <row r="22" spans="1:21" ht="13.7" customHeight="1" x14ac:dyDescent="0.3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65"/>
      <c r="M22" s="165"/>
      <c r="N22" s="165"/>
      <c r="O22" s="165"/>
      <c r="P22" s="98"/>
    </row>
    <row r="23" spans="1:21" ht="13.7" customHeight="1" x14ac:dyDescent="0.3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4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3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/>
      <c r="Q25" s="68"/>
    </row>
    <row r="26" spans="1:21" ht="20.100000000000001" customHeight="1" x14ac:dyDescent="0.3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  <c r="Q26" s="68"/>
    </row>
    <row r="27" spans="1:21" ht="20.100000000000001" customHeight="1" thickBot="1" x14ac:dyDescent="0.4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1"/>
    </row>
    <row r="28" spans="1:21" ht="20.100000000000001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15" thickBo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4">
      <c r="A30" s="132" t="s">
        <v>21</v>
      </c>
      <c r="B30" s="133"/>
      <c r="C30" s="133"/>
      <c r="D30" s="133"/>
      <c r="E30" s="133"/>
      <c r="F30" s="134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149999999999999" customHeight="1" thickBot="1" x14ac:dyDescent="0.4">
      <c r="A31" s="5" t="s">
        <v>6</v>
      </c>
      <c r="B31" s="158" t="s">
        <v>26</v>
      </c>
      <c r="C31" s="159"/>
      <c r="D31" s="113" t="s">
        <v>25</v>
      </c>
      <c r="E31" s="115"/>
      <c r="F31" s="115"/>
      <c r="G31" s="114"/>
      <c r="H31" s="113" t="s">
        <v>22</v>
      </c>
      <c r="I31" s="114"/>
      <c r="J31" s="115" t="s">
        <v>23</v>
      </c>
      <c r="K31" s="115"/>
      <c r="L31" s="116" t="s">
        <v>3</v>
      </c>
      <c r="M31" s="116"/>
      <c r="N31" s="109" t="s">
        <v>4</v>
      </c>
      <c r="O31" s="110"/>
      <c r="P31" s="59" t="s">
        <v>24</v>
      </c>
    </row>
    <row r="32" spans="1:21" ht="18.75" customHeight="1" thickBot="1" x14ac:dyDescent="0.4">
      <c r="A32" s="60" t="s">
        <v>27</v>
      </c>
      <c r="B32" s="156"/>
      <c r="C32" s="157"/>
      <c r="D32" s="148"/>
      <c r="E32" s="162"/>
      <c r="F32" s="162"/>
      <c r="G32" s="149"/>
      <c r="H32" s="148"/>
      <c r="I32" s="149"/>
      <c r="J32" s="150"/>
      <c r="K32" s="151"/>
      <c r="L32" s="107"/>
      <c r="M32" s="108"/>
      <c r="N32" s="111"/>
      <c r="O32" s="112"/>
      <c r="P32" s="58">
        <f t="shared" ref="P32:P40" si="4">L32-N32</f>
        <v>0</v>
      </c>
    </row>
    <row r="33" spans="1:16" ht="18.75" customHeight="1" thickBot="1" x14ac:dyDescent="0.4">
      <c r="A33" s="61" t="s">
        <v>27</v>
      </c>
      <c r="B33" s="155"/>
      <c r="C33" s="155"/>
      <c r="D33" s="117"/>
      <c r="E33" s="154"/>
      <c r="F33" s="154"/>
      <c r="G33" s="118"/>
      <c r="H33" s="117"/>
      <c r="I33" s="118"/>
      <c r="J33" s="105"/>
      <c r="K33" s="106"/>
      <c r="L33" s="107"/>
      <c r="M33" s="108"/>
      <c r="N33" s="111"/>
      <c r="O33" s="112"/>
      <c r="P33" s="58">
        <f t="shared" si="4"/>
        <v>0</v>
      </c>
    </row>
    <row r="34" spans="1:16" ht="19.149999999999999" customHeight="1" thickBot="1" x14ac:dyDescent="0.4">
      <c r="A34" s="61" t="s">
        <v>27</v>
      </c>
      <c r="B34" s="160"/>
      <c r="C34" s="161"/>
      <c r="D34" s="117"/>
      <c r="E34" s="154"/>
      <c r="F34" s="154"/>
      <c r="G34" s="118"/>
      <c r="H34" s="117"/>
      <c r="I34" s="118"/>
      <c r="J34" s="117"/>
      <c r="K34" s="147"/>
      <c r="L34" s="152"/>
      <c r="M34" s="153"/>
      <c r="N34" s="163"/>
      <c r="O34" s="164"/>
      <c r="P34" s="58">
        <f t="shared" si="4"/>
        <v>0</v>
      </c>
    </row>
    <row r="35" spans="1:16" ht="19.5" customHeight="1" thickBot="1" x14ac:dyDescent="0.4">
      <c r="A35" s="60" t="s">
        <v>27</v>
      </c>
      <c r="B35" s="202"/>
      <c r="C35" s="203"/>
      <c r="D35" s="160"/>
      <c r="E35" s="204"/>
      <c r="F35" s="204"/>
      <c r="G35" s="161"/>
      <c r="H35" s="160"/>
      <c r="I35" s="161"/>
      <c r="J35" s="160"/>
      <c r="K35" s="161"/>
      <c r="L35" s="152"/>
      <c r="M35" s="153"/>
      <c r="N35" s="163"/>
      <c r="O35" s="164"/>
      <c r="P35" s="58">
        <f t="shared" si="4"/>
        <v>0</v>
      </c>
    </row>
    <row r="36" spans="1:16" ht="19.5" customHeight="1" thickBot="1" x14ac:dyDescent="0.4">
      <c r="A36" s="61" t="s">
        <v>27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4"/>
        <v>0</v>
      </c>
    </row>
    <row r="37" spans="1:16" ht="19.5" customHeight="1" thickBot="1" x14ac:dyDescent="0.4">
      <c r="A37" s="61" t="s">
        <v>27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8">
        <f t="shared" si="4"/>
        <v>0</v>
      </c>
    </row>
    <row r="38" spans="1:16" ht="19.5" customHeight="1" thickBot="1" x14ac:dyDescent="0.4">
      <c r="A38" s="60" t="s">
        <v>27</v>
      </c>
      <c r="B38" s="202"/>
      <c r="C38" s="203"/>
      <c r="D38" s="160"/>
      <c r="E38" s="204"/>
      <c r="F38" s="204"/>
      <c r="G38" s="161"/>
      <c r="H38" s="160"/>
      <c r="I38" s="161"/>
      <c r="J38" s="160"/>
      <c r="K38" s="161"/>
      <c r="L38" s="152"/>
      <c r="M38" s="153"/>
      <c r="N38" s="163"/>
      <c r="O38" s="164"/>
      <c r="P38" s="58">
        <f t="shared" si="4"/>
        <v>0</v>
      </c>
    </row>
    <row r="39" spans="1:16" ht="19.5" customHeight="1" thickBot="1" x14ac:dyDescent="0.4">
      <c r="A39" s="61" t="s">
        <v>27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4"/>
        <v>0</v>
      </c>
    </row>
    <row r="40" spans="1:16" ht="18.75" customHeight="1" x14ac:dyDescent="0.35">
      <c r="A40" s="61" t="s">
        <v>27</v>
      </c>
      <c r="B40" s="160"/>
      <c r="C40" s="161"/>
      <c r="D40" s="117"/>
      <c r="E40" s="154"/>
      <c r="F40" s="154"/>
      <c r="G40" s="118"/>
      <c r="H40" s="117"/>
      <c r="I40" s="118"/>
      <c r="J40" s="117"/>
      <c r="K40" s="118"/>
      <c r="L40" s="152"/>
      <c r="M40" s="153"/>
      <c r="N40" s="163"/>
      <c r="O40" s="164"/>
      <c r="P40" s="58">
        <f t="shared" si="4"/>
        <v>0</v>
      </c>
    </row>
    <row r="41" spans="1:1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35">
      <c r="L581" s="2"/>
      <c r="M581" s="2"/>
      <c r="N581" s="2"/>
      <c r="O581" s="2"/>
    </row>
    <row r="582" spans="1:15" x14ac:dyDescent="0.35">
      <c r="L582" s="2"/>
      <c r="M582" s="2"/>
      <c r="N582" s="2"/>
      <c r="O582" s="2"/>
    </row>
    <row r="583" spans="1:15" x14ac:dyDescent="0.35">
      <c r="L583" s="2"/>
      <c r="M583" s="2"/>
      <c r="N583" s="2"/>
      <c r="O583" s="2"/>
    </row>
    <row r="584" spans="1:15" x14ac:dyDescent="0.35">
      <c r="L584" s="2"/>
      <c r="M584" s="2"/>
      <c r="N584" s="2"/>
      <c r="O584" s="2"/>
    </row>
    <row r="585" spans="1:15" x14ac:dyDescent="0.35">
      <c r="L585" s="2"/>
      <c r="M585" s="2"/>
      <c r="N585" s="2"/>
      <c r="O585" s="2"/>
    </row>
    <row r="586" spans="1:15" x14ac:dyDescent="0.35">
      <c r="L586" s="2"/>
      <c r="M586" s="2"/>
      <c r="N586" s="2"/>
      <c r="O586" s="2"/>
    </row>
    <row r="587" spans="1:15" x14ac:dyDescent="0.35">
      <c r="L587" s="2"/>
      <c r="M587" s="2"/>
      <c r="N587" s="2"/>
      <c r="O587" s="2"/>
    </row>
    <row r="588" spans="1:15" x14ac:dyDescent="0.35">
      <c r="L588" s="2"/>
      <c r="M588" s="2"/>
      <c r="N588" s="2"/>
      <c r="O588" s="2"/>
    </row>
    <row r="589" spans="1:15" x14ac:dyDescent="0.35">
      <c r="L589" s="2"/>
      <c r="M589" s="2"/>
      <c r="N589" s="2"/>
      <c r="O589" s="2"/>
    </row>
    <row r="590" spans="1:15" x14ac:dyDescent="0.3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Sergio Del Toro</cp:lastModifiedBy>
  <cp:revision/>
  <cp:lastPrinted>2017-11-15T17:23:59Z</cp:lastPrinted>
  <dcterms:created xsi:type="dcterms:W3CDTF">2015-11-16T19:09:52Z</dcterms:created>
  <dcterms:modified xsi:type="dcterms:W3CDTF">2023-06-27T18:34:21Z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