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OneDrive\Desktop\"/>
    </mc:Choice>
  </mc:AlternateContent>
  <xr:revisionPtr revIDLastSave="0" documentId="8_{4B20A5F2-F829-4633-B3B7-AF3010A003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C22" i="1" s="1"/>
  <c r="F9" i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<sst xmlns="http://schemas.openxmlformats.org/spreadsheetml/2006/main" count="89" uniqueCount="57">
  <si>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</si>
  <si>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</si>
  <si>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</si>
  <si>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</si>
  <si>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</si>
  <si>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</si>
  <si>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</si>
  <si>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</si>
  <si>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</si>
  <si>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</si>
  <si>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</si>
  <si>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</si>
  <si>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</si>
  <si>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</si>
  <si>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</si>
  <si>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</si>
  <si>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</si>
  <si>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</si>
  <si>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</si>
  <si>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</si>
  <si>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</si>
  <si>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</si>
  <si>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</si>
  <si>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</si>
  <si>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</si>
  <si>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</si>
  <si>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</si>
  <si>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</si>
  <si>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</si>
  <si>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</si>
  <si>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</si>
  <si>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</si>
  <si>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</si>
  <si>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</si>
  <si>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</si>
  <si>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</si>
  <si>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</si>
  <si>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</si>
  <si>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</si>
  <si>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</si>
  <si>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</si>
  <si>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</si>
  <si>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</si>
  <si>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</si>
  <si>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</si>
  <si>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</si>
  <si>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</si>
  <si>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KITCHEN</t>
  </si>
  <si>
    <t>PLAY AREA</t>
  </si>
  <si>
    <t>EF-4</t>
  </si>
  <si>
    <t>HOOD 2</t>
  </si>
  <si>
    <t>RESTROOMS</t>
  </si>
  <si>
    <t>HOOD 3</t>
  </si>
  <si>
    <t>HOOD L/R</t>
  </si>
  <si>
    <t>DINNING A, RR</t>
  </si>
  <si>
    <t>DINNING B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</si>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</sst>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AA35" sqref="AA35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3" t="s">
        <v>33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96" t="s">
        <v>0</v>
      </c>
      <c r="D4" s="197"/>
      <c r="E4" s="179" t="s">
        <v>1</v>
      </c>
      <c r="F4" s="177"/>
      <c r="G4" s="202" t="s">
        <v>2</v>
      </c>
      <c r="H4" s="203"/>
      <c r="I4" s="194" t="s">
        <v>27</v>
      </c>
      <c r="J4" s="195"/>
      <c r="K4" s="200" t="s">
        <v>3</v>
      </c>
      <c r="L4" s="201"/>
      <c r="M4" s="198" t="s">
        <v>4</v>
      </c>
      <c r="N4" s="199"/>
      <c r="O4" s="198" t="s">
        <v>38</v>
      </c>
      <c r="P4" s="199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47</v>
      </c>
      <c r="C6" s="23">
        <v>9500</v>
      </c>
      <c r="D6" s="24"/>
      <c r="E6" s="23">
        <v>7400</v>
      </c>
      <c r="F6" s="24">
        <f t="shared" ref="F6:F7" si="0">D6-H6</f>
        <v>0</v>
      </c>
      <c r="G6" s="25">
        <v>2000</v>
      </c>
      <c r="H6" s="26"/>
      <c r="I6" s="27">
        <f>G6/C6</f>
        <v>0.21052631578947367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54</v>
      </c>
      <c r="C7" s="35">
        <v>2500</v>
      </c>
      <c r="D7" s="36"/>
      <c r="E7" s="35">
        <v>2000</v>
      </c>
      <c r="F7" s="36">
        <f t="shared" si="0"/>
        <v>0</v>
      </c>
      <c r="G7" s="37">
        <v>550</v>
      </c>
      <c r="H7" s="38"/>
      <c r="I7" s="39">
        <f t="shared" ref="I7:J7" si="1">G7/C7</f>
        <v>0.22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55</v>
      </c>
      <c r="C8" s="35">
        <v>4000</v>
      </c>
      <c r="D8" s="36"/>
      <c r="E8" s="35">
        <v>3150</v>
      </c>
      <c r="F8" s="36">
        <f t="shared" ref="F8:F11" si="2">D8-H8</f>
        <v>0</v>
      </c>
      <c r="G8" s="37">
        <v>1015</v>
      </c>
      <c r="H8" s="38"/>
      <c r="I8" s="39">
        <f t="shared" ref="I8:I9" si="3">G8/C8</f>
        <v>0.25374999999999998</v>
      </c>
      <c r="J8" s="40" t="e">
        <f t="shared" ref="J8:J9" si="4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55</v>
      </c>
      <c r="C9" s="35">
        <v>2765</v>
      </c>
      <c r="D9" s="36"/>
      <c r="E9" s="35">
        <v>2205</v>
      </c>
      <c r="F9" s="36">
        <f t="shared" si="2"/>
        <v>0</v>
      </c>
      <c r="G9" s="37">
        <v>670</v>
      </c>
      <c r="H9" s="38"/>
      <c r="I9" s="39">
        <f t="shared" si="3"/>
        <v>0.24231464737793851</v>
      </c>
      <c r="J9" s="40" t="e">
        <f t="shared" si="4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48</v>
      </c>
      <c r="C10" s="113">
        <v>1800</v>
      </c>
      <c r="D10" s="114"/>
      <c r="E10" s="113">
        <v>1440</v>
      </c>
      <c r="F10" s="114">
        <f t="shared" si="2"/>
        <v>0</v>
      </c>
      <c r="G10" s="102">
        <v>400</v>
      </c>
      <c r="H10" s="103"/>
      <c r="I10" s="104">
        <f>G10/C10</f>
        <v>0.22222222222222221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56</v>
      </c>
      <c r="C11" s="35">
        <v>1200</v>
      </c>
      <c r="D11" s="36"/>
      <c r="E11" s="35">
        <v>960</v>
      </c>
      <c r="F11" s="36">
        <f t="shared" si="2"/>
        <v>0</v>
      </c>
      <c r="G11" s="37">
        <v>240</v>
      </c>
      <c r="H11" s="38"/>
      <c r="I11" s="39">
        <f t="shared" ref="I11" si="5">G11/C11</f>
        <v>0.2</v>
      </c>
      <c r="J11" s="40" t="e">
        <f t="shared" ref="J11" si="6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x14ac:dyDescent="0.25">
      <c r="A14" s="73" t="s">
        <v>26</v>
      </c>
      <c r="B14" s="122" t="s">
        <v>51</v>
      </c>
      <c r="C14" s="123"/>
      <c r="D14" s="124"/>
      <c r="E14" s="123"/>
      <c r="F14" s="124"/>
      <c r="G14" s="125"/>
      <c r="H14" s="126"/>
      <c r="I14" s="127"/>
      <c r="J14" s="126"/>
      <c r="K14" s="125"/>
      <c r="L14" s="126"/>
      <c r="M14" s="125"/>
      <c r="N14" s="126"/>
      <c r="O14" s="128">
        <v>500</v>
      </c>
      <c r="P14" s="129"/>
      <c r="Q14" s="61"/>
      <c r="R14" s="66"/>
    </row>
    <row r="15" spans="1:18" ht="20.100000000000001" customHeight="1" thickBot="1" x14ac:dyDescent="0.3">
      <c r="A15" s="73" t="s">
        <v>49</v>
      </c>
      <c r="B15" s="116" t="s">
        <v>52</v>
      </c>
      <c r="C15" s="117"/>
      <c r="D15" s="118"/>
      <c r="E15" s="117"/>
      <c r="F15" s="118"/>
      <c r="G15" s="119"/>
      <c r="H15" s="120"/>
      <c r="I15" s="121"/>
      <c r="J15" s="120"/>
      <c r="K15" s="125"/>
      <c r="L15" s="126"/>
      <c r="M15" s="50">
        <v>701</v>
      </c>
      <c r="N15" s="51"/>
      <c r="O15" s="45"/>
      <c r="P15" s="46"/>
      <c r="Q15" s="61"/>
      <c r="R15" s="66"/>
    </row>
    <row r="16" spans="1:18" ht="20.100000000000001" customHeight="1" thickBot="1" x14ac:dyDescent="0.3">
      <c r="A16" s="206" t="s">
        <v>28</v>
      </c>
      <c r="B16" s="207"/>
      <c r="C16" s="74">
        <f t="shared" ref="C16:H16" si="7">SUM(C6:C15)</f>
        <v>21765</v>
      </c>
      <c r="D16" s="75">
        <f t="shared" si="7"/>
        <v>0</v>
      </c>
      <c r="E16" s="74">
        <f t="shared" si="7"/>
        <v>17155</v>
      </c>
      <c r="F16" s="75">
        <f t="shared" si="7"/>
        <v>0</v>
      </c>
      <c r="G16" s="76">
        <f t="shared" si="7"/>
        <v>4875</v>
      </c>
      <c r="H16" s="77">
        <f t="shared" si="7"/>
        <v>0</v>
      </c>
      <c r="I16" s="78"/>
      <c r="J16" s="79"/>
      <c r="K16" s="76">
        <f t="shared" ref="K16:P16" si="8">SUM(K6:K15)</f>
        <v>0</v>
      </c>
      <c r="L16" s="77">
        <f t="shared" si="8"/>
        <v>0</v>
      </c>
      <c r="M16" s="115">
        <f t="shared" si="8"/>
        <v>3315</v>
      </c>
      <c r="N16" s="80">
        <f t="shared" si="8"/>
        <v>0</v>
      </c>
      <c r="O16" s="81">
        <f t="shared" si="8"/>
        <v>500</v>
      </c>
      <c r="P16" s="82">
        <f t="shared" si="8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163" t="s">
        <v>12</v>
      </c>
      <c r="G18" s="164"/>
      <c r="H18" s="137" t="s">
        <v>32</v>
      </c>
      <c r="I18" s="138"/>
      <c r="J18" s="139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5" t="s">
        <v>28</v>
      </c>
      <c r="B19" s="156"/>
      <c r="C19" s="86" t="s">
        <v>7</v>
      </c>
      <c r="D19" s="87" t="s">
        <v>8</v>
      </c>
      <c r="F19" s="165"/>
      <c r="G19" s="166"/>
      <c r="H19" s="140"/>
      <c r="I19" s="141"/>
      <c r="J19" s="142"/>
      <c r="L19" s="134" t="s">
        <v>37</v>
      </c>
      <c r="M19" s="134"/>
      <c r="N19" s="134"/>
      <c r="O19" s="134"/>
      <c r="P19" s="98">
        <f>IF(R18=TRUE, 1, 0)</f>
        <v>1</v>
      </c>
    </row>
    <row r="20" spans="1:21" ht="18.75" customHeight="1" x14ac:dyDescent="0.25">
      <c r="A20" s="157" t="s">
        <v>31</v>
      </c>
      <c r="B20" s="158"/>
      <c r="C20" s="88">
        <f>G16+K16</f>
        <v>4875</v>
      </c>
      <c r="D20" s="89">
        <f>H16+L16</f>
        <v>0</v>
      </c>
      <c r="F20" s="211" t="s">
        <v>13</v>
      </c>
      <c r="G20" s="212"/>
      <c r="H20" s="146"/>
      <c r="I20" s="147"/>
      <c r="J20" s="148"/>
      <c r="L20" s="135"/>
      <c r="M20" s="135"/>
      <c r="N20" s="135"/>
      <c r="O20" s="135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159" t="s">
        <v>30</v>
      </c>
      <c r="B21" s="160"/>
      <c r="C21" s="92">
        <f>M16+O16</f>
        <v>3815</v>
      </c>
      <c r="D21" s="93">
        <f>N16+P16</f>
        <v>0</v>
      </c>
      <c r="F21" s="213" t="s">
        <v>14</v>
      </c>
      <c r="G21" s="214"/>
      <c r="H21" s="149"/>
      <c r="I21" s="150"/>
      <c r="J21" s="151"/>
      <c r="L21" s="136" t="s">
        <v>35</v>
      </c>
      <c r="M21" s="136"/>
      <c r="N21" s="136"/>
      <c r="O21" s="136"/>
      <c r="P21" s="99" t="e">
        <f>IF(R20=TRUE, 1, 0)</f>
        <v>#DIV/0!</v>
      </c>
    </row>
    <row r="22" spans="1:21" ht="18.75" customHeight="1" thickBot="1" x14ac:dyDescent="0.35">
      <c r="A22" s="161" t="s">
        <v>18</v>
      </c>
      <c r="B22" s="162"/>
      <c r="C22" s="90">
        <f>C20-C21</f>
        <v>1060</v>
      </c>
      <c r="D22" s="91">
        <f>D20-D21</f>
        <v>0</v>
      </c>
      <c r="F22" s="192" t="s">
        <v>15</v>
      </c>
      <c r="G22" s="193"/>
      <c r="H22" s="152"/>
      <c r="I22" s="153"/>
      <c r="J22" s="154"/>
      <c r="L22" s="135"/>
      <c r="M22" s="135"/>
      <c r="N22" s="135"/>
      <c r="O22" s="135"/>
      <c r="P22" s="100"/>
      <c r="R22" s="1" t="e">
        <f>AND(H23&gt;=-0.02, H23&lt;=0.02)</f>
        <v>#DIV/0!</v>
      </c>
    </row>
    <row r="23" spans="1:21" ht="16.5" customHeight="1" thickBot="1" x14ac:dyDescent="0.3">
      <c r="F23" s="227" t="s">
        <v>16</v>
      </c>
      <c r="G23" s="228"/>
      <c r="H23" s="143" t="e">
        <f>AVERAGE(H20:J22)</f>
        <v>#DIV/0!</v>
      </c>
      <c r="I23" s="144"/>
      <c r="J23" s="145"/>
      <c r="L23" s="132" t="s">
        <v>36</v>
      </c>
      <c r="M23" s="132"/>
      <c r="N23" s="132"/>
      <c r="O23" s="132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32"/>
      <c r="M24" s="132"/>
      <c r="N24" s="132"/>
      <c r="O24" s="132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x14ac:dyDescent="0.25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  <c r="Q28" s="67"/>
    </row>
    <row r="29" spans="1:21" ht="20.100000000000001" customHeight="1" thickBot="1" x14ac:dyDescent="0.3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3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24" t="s">
        <v>19</v>
      </c>
      <c r="B32" s="225"/>
      <c r="C32" s="225"/>
      <c r="D32" s="225"/>
      <c r="E32" s="225"/>
      <c r="F32" s="226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73" t="s">
        <v>24</v>
      </c>
      <c r="C33" s="174"/>
      <c r="D33" s="177" t="s">
        <v>23</v>
      </c>
      <c r="E33" s="178"/>
      <c r="F33" s="178"/>
      <c r="G33" s="179"/>
      <c r="H33" s="177" t="s">
        <v>20</v>
      </c>
      <c r="I33" s="179"/>
      <c r="J33" s="178" t="s">
        <v>21</v>
      </c>
      <c r="K33" s="178"/>
      <c r="L33" s="210" t="s">
        <v>3</v>
      </c>
      <c r="M33" s="210"/>
      <c r="N33" s="208" t="s">
        <v>4</v>
      </c>
      <c r="O33" s="209"/>
      <c r="P33" s="58" t="s">
        <v>22</v>
      </c>
    </row>
    <row r="34" spans="1:16" ht="18.75" customHeight="1" thickBot="1" x14ac:dyDescent="0.3">
      <c r="A34" s="59" t="s">
        <v>25</v>
      </c>
      <c r="B34" s="171" t="s">
        <v>39</v>
      </c>
      <c r="C34" s="172"/>
      <c r="D34" s="180"/>
      <c r="E34" s="181"/>
      <c r="F34" s="181"/>
      <c r="G34" s="182"/>
      <c r="H34" s="180" t="s">
        <v>40</v>
      </c>
      <c r="I34" s="182"/>
      <c r="J34" s="186" t="s">
        <v>40</v>
      </c>
      <c r="K34" s="187"/>
      <c r="L34" s="184">
        <v>0</v>
      </c>
      <c r="M34" s="185"/>
      <c r="N34" s="204">
        <v>1080</v>
      </c>
      <c r="O34" s="205"/>
      <c r="P34" s="57">
        <f t="shared" ref="P34:P36" si="9">L34-N34</f>
        <v>-1080</v>
      </c>
    </row>
    <row r="35" spans="1:16" ht="18.75" customHeight="1" thickBot="1" x14ac:dyDescent="0.3">
      <c r="A35" s="60" t="s">
        <v>25</v>
      </c>
      <c r="B35" s="170" t="s">
        <v>39</v>
      </c>
      <c r="C35" s="170"/>
      <c r="D35" s="167"/>
      <c r="E35" s="168"/>
      <c r="F35" s="168"/>
      <c r="G35" s="169"/>
      <c r="H35" s="167" t="s">
        <v>40</v>
      </c>
      <c r="I35" s="169"/>
      <c r="J35" s="190" t="s">
        <v>40</v>
      </c>
      <c r="K35" s="191"/>
      <c r="L35" s="184">
        <v>0</v>
      </c>
      <c r="M35" s="185"/>
      <c r="N35" s="204">
        <v>832</v>
      </c>
      <c r="O35" s="205"/>
      <c r="P35" s="57">
        <f t="shared" ref="P35" si="10">L35-N35</f>
        <v>-832</v>
      </c>
    </row>
    <row r="36" spans="1:16" ht="18.75" customHeight="1" thickBot="1" x14ac:dyDescent="0.3">
      <c r="A36" s="60" t="s">
        <v>25</v>
      </c>
      <c r="B36" s="170" t="s">
        <v>39</v>
      </c>
      <c r="C36" s="170"/>
      <c r="D36" s="167"/>
      <c r="E36" s="168"/>
      <c r="F36" s="168"/>
      <c r="G36" s="169"/>
      <c r="H36" s="167" t="s">
        <v>40</v>
      </c>
      <c r="I36" s="169"/>
      <c r="J36" s="190" t="s">
        <v>40</v>
      </c>
      <c r="K36" s="191"/>
      <c r="L36" s="184">
        <v>0</v>
      </c>
      <c r="M36" s="185"/>
      <c r="N36" s="204">
        <v>701</v>
      </c>
      <c r="O36" s="205"/>
      <c r="P36" s="57">
        <f t="shared" si="9"/>
        <v>-701</v>
      </c>
    </row>
    <row r="37" spans="1:16" ht="19.2" customHeight="1" x14ac:dyDescent="0.25">
      <c r="A37" s="60" t="s">
        <v>25</v>
      </c>
      <c r="B37" s="175" t="s">
        <v>39</v>
      </c>
      <c r="C37" s="176"/>
      <c r="D37" s="167"/>
      <c r="E37" s="168"/>
      <c r="F37" s="168"/>
      <c r="G37" s="169"/>
      <c r="H37" s="167" t="s">
        <v>40</v>
      </c>
      <c r="I37" s="169"/>
      <c r="J37" s="167" t="s">
        <v>40</v>
      </c>
      <c r="K37" s="183"/>
      <c r="L37" s="188">
        <v>0</v>
      </c>
      <c r="M37" s="189"/>
      <c r="N37" s="130">
        <v>390</v>
      </c>
      <c r="O37" s="131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5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MediaLengthInSeconds xmlns="3e5f4dc7-86db-493c-83c7-3c7665976394" xsi:nil="true"/>
    <SharedWithUsers xmlns="616d5787-8033-417d-8d26-bf00747a0ed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665D73-1CA5-4134-A064-7C9F4A724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Robinson</cp:lastModifiedBy>
  <cp:revision/>
  <cp:lastPrinted>2017-11-15T17:23:59Z</cp:lastPrinted>
  <dcterms:created xsi:type="dcterms:W3CDTF">2015-11-16T19:09:52Z</dcterms:created>
  <dcterms:modified xsi:type="dcterms:W3CDTF">2023-07-13T18:41:18Z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