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CULVERS PALME/"/>
    </mc:Choice>
  </mc:AlternateContent>
  <xr:revisionPtr revIDLastSave="0" documentId="8_{EA69F012-38A8-4173-9613-75D2320CD7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<sst xmlns="http://schemas.openxmlformats.org/spreadsheetml/2006/main" count="76" uniqueCount="49">
  <si>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</si>
  <si>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</si>
  <si>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</si>
  <si>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</si>
  <si>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</si>
  <si>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</si>
  <si>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</si>
  <si>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</si>
  <si>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</si>
  <si>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</si>
  <si>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</si>
  <si>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</si>
  <si>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</si>
  <si>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</si>
  <si>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</si>
  <si>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</si>
  <si>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</si>
  <si>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</si>
  <si>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</si>
  <si>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</si>
  <si>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</si>
  <si>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</si>
  <si>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</si>
  <si>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</si>
  <si>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</si>
  <si>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</si>
  <si>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</si>
  <si>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</si>
  <si>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</si>
  <si>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</si>
  <si>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</si>
  <si>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</si>
  <si>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</si>
  <si>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</si>
  <si>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</si>
  <si>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</si>
  <si>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</si>
  <si>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</si>
  <si>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</si>
  <si>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</si>
  <si>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DINING</t>
  </si>
  <si>
    <t>KITCHEN</t>
  </si>
  <si>
    <t>HOOD1</t>
  </si>
  <si>
    <t>HOOD2</t>
  </si>
  <si>
    <t>RESTROOM</t>
  </si>
  <si>
    <t>MOP ROOM</t>
  </si>
  <si>
    <t>PRV 1</t>
  </si>
  <si>
    <t>EF1</t>
  </si>
  <si>
    <t>EF1A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</si>
</sst>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5" zoomScaleNormal="55" zoomScaleSheetLayoutView="55" workbookViewId="0">
      <selection activeCell="H20" sqref="H20:J20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24</v>
      </c>
      <c r="B6" s="72" t="s">
        <v>40</v>
      </c>
      <c r="C6" s="23">
        <v>6150</v>
      </c>
      <c r="D6" s="24">
        <v>6107</v>
      </c>
      <c r="E6" s="23">
        <f t="shared" ref="E6:F7" si="0">C6-G6</f>
        <v>4400</v>
      </c>
      <c r="F6" s="24">
        <f t="shared" si="0"/>
        <v>4236</v>
      </c>
      <c r="G6" s="25">
        <v>1750</v>
      </c>
      <c r="H6" s="26">
        <v>1871</v>
      </c>
      <c r="I6" s="27">
        <f>G6/C6</f>
        <v>0.28455284552845528</v>
      </c>
      <c r="J6" s="28">
        <f>H6/D6</f>
        <v>0.3063697396430326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25</v>
      </c>
      <c r="B7" s="73" t="s">
        <v>41</v>
      </c>
      <c r="C7" s="35">
        <v>6225</v>
      </c>
      <c r="D7" s="36">
        <v>6033</v>
      </c>
      <c r="E7" s="35">
        <f t="shared" si="0"/>
        <v>4525</v>
      </c>
      <c r="F7" s="36">
        <f t="shared" si="0"/>
        <v>4210</v>
      </c>
      <c r="G7" s="37">
        <v>1700</v>
      </c>
      <c r="H7" s="38">
        <v>1823</v>
      </c>
      <c r="I7" s="39">
        <f t="shared" ref="I7:J7" si="1">G7/C7</f>
        <v>0.27309236947791166</v>
      </c>
      <c r="J7" s="40">
        <f t="shared" si="1"/>
        <v>0.30217139068456822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38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1594</v>
      </c>
      <c r="O8" s="45"/>
      <c r="P8" s="46"/>
      <c r="Q8" s="63"/>
      <c r="R8" s="68"/>
    </row>
    <row r="9" spans="1:21" ht="20.149999999999999" customHeight="1" x14ac:dyDescent="0.25">
      <c r="A9" s="75" t="s">
        <v>39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1594</v>
      </c>
      <c r="O9" s="45"/>
      <c r="P9" s="46"/>
      <c r="Q9" s="63"/>
      <c r="R9" s="68"/>
    </row>
    <row r="10" spans="1:21" ht="20.149999999999999" customHeight="1" x14ac:dyDescent="0.25">
      <c r="A10" s="75" t="s">
        <v>46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>
        <v>301</v>
      </c>
      <c r="Q10" s="63"/>
      <c r="R10" s="68"/>
    </row>
    <row r="11" spans="1:21" ht="20.149999999999999" customHeight="1" x14ac:dyDescent="0.25">
      <c r="A11" s="75" t="s">
        <v>48</v>
      </c>
      <c r="B11" s="7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>
        <v>82</v>
      </c>
      <c r="Q11" s="63"/>
      <c r="R11" s="68"/>
    </row>
    <row r="12" spans="1:21" ht="20.149999999999999" customHeight="1" thickBot="1" x14ac:dyDescent="0.3">
      <c r="A12" s="75" t="s">
        <v>47</v>
      </c>
      <c r="B12" s="73" t="s">
        <v>45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>
        <v>80</v>
      </c>
      <c r="Q12" s="63"/>
      <c r="R12" s="68"/>
    </row>
    <row r="13" spans="1:21" ht="20.149999999999999" customHeight="1" thickBot="1" x14ac:dyDescent="0.3">
      <c r="A13" s="104" t="s">
        <v>27</v>
      </c>
      <c r="B13" s="105"/>
      <c r="C13" s="76">
        <f t="shared" ref="C13:H13" si="2">SUM(C6:C12)</f>
        <v>12375</v>
      </c>
      <c r="D13" s="77">
        <f t="shared" si="2"/>
        <v>12140</v>
      </c>
      <c r="E13" s="76">
        <f t="shared" si="2"/>
        <v>8925</v>
      </c>
      <c r="F13" s="77">
        <f t="shared" si="2"/>
        <v>8446</v>
      </c>
      <c r="G13" s="78">
        <f t="shared" si="2"/>
        <v>3450</v>
      </c>
      <c r="H13" s="79">
        <f t="shared" si="2"/>
        <v>3694</v>
      </c>
      <c r="I13" s="80"/>
      <c r="J13" s="81"/>
      <c r="K13" s="78">
        <f t="shared" ref="K13:P13" si="3">SUM(K6:K12)</f>
        <v>0</v>
      </c>
      <c r="L13" s="79">
        <f t="shared" si="3"/>
        <v>0</v>
      </c>
      <c r="M13" s="103">
        <f t="shared" si="3"/>
        <v>3000</v>
      </c>
      <c r="N13" s="82">
        <f t="shared" si="3"/>
        <v>3188</v>
      </c>
      <c r="O13" s="83">
        <f t="shared" si="3"/>
        <v>450</v>
      </c>
      <c r="P13" s="84">
        <f t="shared" si="3"/>
        <v>463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28</v>
      </c>
      <c r="B15" s="85"/>
      <c r="C15" s="85"/>
      <c r="D15" s="85"/>
      <c r="F15" s="197" t="s">
        <v>10</v>
      </c>
      <c r="G15" s="198"/>
      <c r="H15" s="171" t="s">
        <v>31</v>
      </c>
      <c r="I15" s="172"/>
      <c r="J15" s="173"/>
      <c r="L15" s="97" t="s">
        <v>33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9" t="s">
        <v>27</v>
      </c>
      <c r="B16" s="190"/>
      <c r="C16" s="88" t="s">
        <v>7</v>
      </c>
      <c r="D16" s="89" t="s">
        <v>8</v>
      </c>
      <c r="F16" s="199"/>
      <c r="G16" s="200"/>
      <c r="H16" s="174"/>
      <c r="I16" s="175"/>
      <c r="J16" s="176"/>
      <c r="L16" s="168" t="s">
        <v>36</v>
      </c>
      <c r="M16" s="168"/>
      <c r="N16" s="168"/>
      <c r="O16" s="168"/>
      <c r="P16" s="100">
        <f>IF(R15=TRUE, 1, 0)</f>
        <v>1</v>
      </c>
    </row>
    <row r="17" spans="1:21" ht="18.75" customHeight="1" x14ac:dyDescent="0.35">
      <c r="A17" s="191" t="s">
        <v>30</v>
      </c>
      <c r="B17" s="192"/>
      <c r="C17" s="90">
        <f>G13+K13</f>
        <v>3450</v>
      </c>
      <c r="D17" s="91">
        <f>H13+L13</f>
        <v>3694</v>
      </c>
      <c r="F17" s="120" t="s">
        <v>11</v>
      </c>
      <c r="G17" s="121"/>
      <c r="H17" s="180">
        <v>2.1000000000000001E-2</v>
      </c>
      <c r="I17" s="181"/>
      <c r="J17" s="182"/>
      <c r="L17" s="169"/>
      <c r="M17" s="169"/>
      <c r="N17" s="169"/>
      <c r="O17" s="16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93" t="s">
        <v>29</v>
      </c>
      <c r="B18" s="194"/>
      <c r="C18" s="94">
        <f>M13+O13</f>
        <v>3450</v>
      </c>
      <c r="D18" s="95">
        <f>N13+P13</f>
        <v>3651</v>
      </c>
      <c r="F18" s="122" t="s">
        <v>12</v>
      </c>
      <c r="G18" s="123"/>
      <c r="H18" s="183">
        <v>1.6E-2</v>
      </c>
      <c r="I18" s="184"/>
      <c r="J18" s="185"/>
      <c r="L18" s="170" t="s">
        <v>34</v>
      </c>
      <c r="M18" s="170"/>
      <c r="N18" s="170"/>
      <c r="O18" s="170"/>
      <c r="P18" s="101">
        <f>IF(R17=TRUE, 1, 0)</f>
        <v>1</v>
      </c>
    </row>
    <row r="19" spans="1:21" ht="18.75" customHeight="1" thickBot="1" x14ac:dyDescent="0.4">
      <c r="A19" s="195" t="s">
        <v>16</v>
      </c>
      <c r="B19" s="196"/>
      <c r="C19" s="92">
        <f>C17-C18</f>
        <v>0</v>
      </c>
      <c r="D19" s="93">
        <f>D17-D18</f>
        <v>43</v>
      </c>
      <c r="F19" s="201" t="s">
        <v>13</v>
      </c>
      <c r="G19" s="202"/>
      <c r="H19" s="186">
        <v>1.7999999999999999E-2</v>
      </c>
      <c r="I19" s="187"/>
      <c r="J19" s="188"/>
      <c r="L19" s="169"/>
      <c r="M19" s="169"/>
      <c r="N19" s="169"/>
      <c r="O19" s="169"/>
      <c r="P19" s="102"/>
      <c r="R19" s="1" t="b">
        <f>AND(H20&gt;=-0.02, H20&lt;=0.02)</f>
        <v>1</v>
      </c>
    </row>
    <row r="20" spans="1:21" ht="16.5" customHeight="1" thickBot="1" x14ac:dyDescent="0.3">
      <c r="F20" s="136" t="s">
        <v>14</v>
      </c>
      <c r="G20" s="137"/>
      <c r="H20" s="177">
        <f>AVERAGE(H17:J19)</f>
        <v>1.8333333333333337E-2</v>
      </c>
      <c r="I20" s="178"/>
      <c r="J20" s="179"/>
      <c r="L20" s="166" t="s">
        <v>35</v>
      </c>
      <c r="M20" s="166"/>
      <c r="N20" s="166"/>
      <c r="O20" s="166"/>
      <c r="P20" s="96">
        <f>IF(R19=TRUE, 1, 0)</f>
        <v>1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49999999999999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49999999999999" customHeight="1" thickBot="1" x14ac:dyDescent="0.3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33" t="s">
        <v>17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5" customHeight="1" thickBot="1" x14ac:dyDescent="0.3">
      <c r="A30" s="5" t="s">
        <v>6</v>
      </c>
      <c r="B30" s="159" t="s">
        <v>22</v>
      </c>
      <c r="C30" s="160"/>
      <c r="D30" s="114" t="s">
        <v>21</v>
      </c>
      <c r="E30" s="116"/>
      <c r="F30" s="116"/>
      <c r="G30" s="115"/>
      <c r="H30" s="114" t="s">
        <v>18</v>
      </c>
      <c r="I30" s="115"/>
      <c r="J30" s="116" t="s">
        <v>19</v>
      </c>
      <c r="K30" s="116"/>
      <c r="L30" s="117" t="s">
        <v>3</v>
      </c>
      <c r="M30" s="117"/>
      <c r="N30" s="110" t="s">
        <v>4</v>
      </c>
      <c r="O30" s="111"/>
      <c r="P30" s="60" t="s">
        <v>20</v>
      </c>
    </row>
    <row r="31" spans="1:21" ht="18.75" customHeight="1" thickBot="1" x14ac:dyDescent="0.3">
      <c r="A31" s="61" t="s">
        <v>23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4">L31-N31</f>
        <v>0</v>
      </c>
    </row>
    <row r="32" spans="1:21" ht="18.75" customHeight="1" thickBot="1" x14ac:dyDescent="0.3">
      <c r="A32" s="62" t="s">
        <v>23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4"/>
        <v>0</v>
      </c>
    </row>
    <row r="33" spans="1:16" ht="19.25" customHeight="1" thickBot="1" x14ac:dyDescent="0.3">
      <c r="A33" s="62" t="s">
        <v>23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1" t="s">
        <v>23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2" t="s">
        <v>23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3">
      <c r="A37" s="61" t="s">
        <v>23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4"/>
        <v>0</v>
      </c>
    </row>
    <row r="38" spans="1:16" ht="19.5" customHeight="1" thickBot="1" x14ac:dyDescent="0.3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ht="18.75" customHeight="1" x14ac:dyDescent="0.25">
      <c r="A39" s="62" t="s">
        <v>23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616d5787-8033-417d-8d26-bf00747a0ed7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e5f4dc7-86db-493c-83c7-3c766597639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6C6D323-6188-4F18-B3BD-EB61F7B2C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2024-10-18T13:40:06Z</cp:lastPrinted>
  <dcterms:created xsi:type="dcterms:W3CDTF">2015-11-16T19:09:52Z</dcterms:created>
  <dcterms:modified xsi:type="dcterms:W3CDTF">2024-10-18T13:40:45Z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