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Whataburger/"/>
    </mc:Choice>
  </mc:AlternateContent>
  <xr:revisionPtr revIDLastSave="41" documentId="8_{4A9C86BE-5F75-415A-93A1-4030D6513750}" xr6:coauthVersionLast="47" xr6:coauthVersionMax="47" xr10:uidLastSave="{F7877608-F346-4BF7-B772-5241285F85FB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_FilterDatabase" localSheetId="0" hidden="1">'SUMMARY (2)'!$A$21:$P$24</definedName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<sst xmlns="http://schemas.openxmlformats.org/spreadsheetml/2006/main" count="71" uniqueCount="44">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</sst>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3650</v>
      </c>
      <c r="D6" s="24">
        <v>3507</v>
      </c>
      <c r="E6" s="23">
        <f t="shared" ref="E6:F7" si="0">C6-G6</f>
        <v>1533</v>
      </c>
      <c r="F6" s="24">
        <f t="shared" si="0"/>
        <v>1395</v>
      </c>
      <c r="G6" s="25">
        <v>2117</v>
      </c>
      <c r="H6" s="26">
        <v>2112</v>
      </c>
      <c r="I6" s="27">
        <f>G6/C6</f>
        <v>0.57999999999999996</v>
      </c>
      <c r="J6" s="28">
        <f>H6/D6</f>
        <v>0.60222412318220697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2240</v>
      </c>
      <c r="D7" s="36">
        <v>2189</v>
      </c>
      <c r="E7" s="35">
        <f t="shared" si="0"/>
        <v>493</v>
      </c>
      <c r="F7" s="36">
        <f t="shared" si="0"/>
        <v>444</v>
      </c>
      <c r="G7" s="37">
        <v>1747</v>
      </c>
      <c r="H7" s="38">
        <v>1745</v>
      </c>
      <c r="I7" s="39">
        <f t="shared" ref="I7:J7" si="1">G7/C7</f>
        <v>0.77991071428571423</v>
      </c>
      <c r="J7" s="40">
        <f t="shared" si="1"/>
        <v>0.7971676564641389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>
        <v>1949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1126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295</v>
      </c>
      <c r="Q10" s="65"/>
      <c r="R10" s="70"/>
    </row>
    <row r="11" spans="1:21" ht="20.100000000000001" customHeight="1" thickBot="1" x14ac:dyDescent="0.3">
      <c r="A11" s="189" t="s">
        <v>16</v>
      </c>
      <c r="B11" s="190"/>
      <c r="C11" s="78">
        <f t="shared" ref="C11:H11" si="2">SUM(C6:C10)</f>
        <v>5890</v>
      </c>
      <c r="D11" s="79">
        <f t="shared" si="2"/>
        <v>5696</v>
      </c>
      <c r="E11" s="78">
        <f t="shared" si="2"/>
        <v>2026</v>
      </c>
      <c r="F11" s="79">
        <f t="shared" si="2"/>
        <v>1839</v>
      </c>
      <c r="G11" s="80">
        <f t="shared" si="2"/>
        <v>3864</v>
      </c>
      <c r="H11" s="81">
        <f t="shared" si="2"/>
        <v>3857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3075</v>
      </c>
      <c r="O11" s="85">
        <f t="shared" si="3"/>
        <v>300</v>
      </c>
      <c r="P11" s="86">
        <f t="shared" si="3"/>
        <v>295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22</v>
      </c>
      <c r="B15" s="152"/>
      <c r="C15" s="100">
        <f>G11+K11</f>
        <v>3864</v>
      </c>
      <c r="D15" s="101">
        <f>H11+L11</f>
        <v>3857</v>
      </c>
      <c r="F15" s="198" t="s">
        <v>23</v>
      </c>
      <c r="G15" s="199"/>
      <c r="H15" s="140">
        <v>3.2199999999999999E-2</v>
      </c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24</v>
      </c>
      <c r="B16" s="154"/>
      <c r="C16" s="104">
        <f>M11+O11</f>
        <v>3510</v>
      </c>
      <c r="D16" s="105">
        <f>N11+P11</f>
        <v>3370</v>
      </c>
      <c r="F16" s="200" t="s">
        <v>25</v>
      </c>
      <c r="G16" s="201"/>
      <c r="H16" s="143">
        <v>1.67E-2</v>
      </c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27</v>
      </c>
      <c r="B17" s="156"/>
      <c r="C17" s="102">
        <f>C15-C16</f>
        <v>354</v>
      </c>
      <c r="D17" s="103">
        <f>D15-D16</f>
        <v>487</v>
      </c>
      <c r="F17" s="161" t="s">
        <v>28</v>
      </c>
      <c r="G17" s="162"/>
      <c r="H17" s="146">
        <v>1.8800000000000001E-2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>
        <f>IFERROR(AVERAGE(H15:J17),"")</f>
        <v>2.2566666666666665E-2</v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2025-02-18T16:36:37Z</cp:lastPrinted>
  <dcterms:created xsi:type="dcterms:W3CDTF">2015-11-16T19:09:52Z</dcterms:created>
  <dcterms:modified xsi:type="dcterms:W3CDTF">2026-03-09T15:47:30Z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