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Whataburger/"/>
    </mc:Choice>
  </mc:AlternateContent>
  <xr:revisionPtr revIDLastSave="36" documentId="8_{4A9C86BE-5F75-415A-93A1-4030D6513750}" xr6:coauthVersionLast="47" xr6:coauthVersionMax="47" xr10:uidLastSave="{A4EEAF50-4447-442F-A4AE-2925E3DF28EF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_FilterDatabase" localSheetId="0" hidden="1">'SUMMARY (2)'!$A$21:$P$24</definedName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<sst xmlns="http://schemas.openxmlformats.org/spreadsheetml/2006/main" count="72" uniqueCount="45">
  <si>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</si>
  <si>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</si>
  <si>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</si>
  <si>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</si>
  <si>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</si>
  <si>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</si>
  <si>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</si>
  <si>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</si>
  <si>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</si>
  <si>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</si>
  <si>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</si>
  <si>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</si>
  <si>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</si>
  <si>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</si>
  <si>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</si>
  <si>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</si>
  <si>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</si>
  <si>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</si>
  <si>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</si>
  <si>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</si>
  <si>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</si>
  <si>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</si>
  <si>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</si>
  <si>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</si>
  <si>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</si>
  <si>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</si>
  <si>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</si>
  <si>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</si>
  <si>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</si>
  <si>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</si>
  <si>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</si>
  <si>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</si>
  <si>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</si>
  <si>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</si>
  <si>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</si>
  <si>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</si>
  <si>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</si>
  <si>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</si>
  <si>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</si>
  <si>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</si>
  <si>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</si>
  <si>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</si>
  <si>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 xml:space="preserve">RESTROOMS </t>
  </si>
  <si>
    <t xml:space="preserve">KITCHEN HD </t>
  </si>
  <si>
    <t>See issues list about EF-1.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</si>
</sst>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55" zoomScaleSheetLayoutView="100" workbookViewId="0">
      <selection activeCell="A25" sqref="A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25" t="s">
        <v>3</v>
      </c>
      <c r="F4" s="124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3650</v>
      </c>
      <c r="D6" s="24">
        <v>3507</v>
      </c>
      <c r="E6" s="23">
        <f t="shared" ref="E6:F7" si="0">C6-G6</f>
        <v>1533</v>
      </c>
      <c r="F6" s="24">
        <f t="shared" si="0"/>
        <v>1395</v>
      </c>
      <c r="G6" s="25">
        <v>2117</v>
      </c>
      <c r="H6" s="26">
        <v>2112</v>
      </c>
      <c r="I6" s="27">
        <f>G6/C6</f>
        <v>0.57999999999999996</v>
      </c>
      <c r="J6" s="28">
        <f>H6/D6</f>
        <v>0.60222412318220697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2240</v>
      </c>
      <c r="D7" s="36">
        <v>2189</v>
      </c>
      <c r="E7" s="35">
        <f t="shared" si="0"/>
        <v>493</v>
      </c>
      <c r="F7" s="36">
        <f t="shared" si="0"/>
        <v>444</v>
      </c>
      <c r="G7" s="37">
        <v>1747</v>
      </c>
      <c r="H7" s="38">
        <v>1745</v>
      </c>
      <c r="I7" s="39">
        <f t="shared" ref="I7:J7" si="1">G7/C7</f>
        <v>0.77991071428571423</v>
      </c>
      <c r="J7" s="40">
        <f t="shared" si="1"/>
        <v>0.7971676564641389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1994</v>
      </c>
      <c r="N8" s="51">
        <v>1949</v>
      </c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>
        <v>1126</v>
      </c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42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>
        <v>138</v>
      </c>
      <c r="Q10" s="65"/>
      <c r="R10" s="70"/>
    </row>
    <row r="11" spans="1:21" ht="20.100000000000001" customHeight="1" thickBot="1" x14ac:dyDescent="0.3">
      <c r="A11" s="114" t="s">
        <v>16</v>
      </c>
      <c r="B11" s="115"/>
      <c r="C11" s="78">
        <f t="shared" ref="C11:H11" si="2">SUM(C6:C10)</f>
        <v>5890</v>
      </c>
      <c r="D11" s="79">
        <f t="shared" si="2"/>
        <v>5696</v>
      </c>
      <c r="E11" s="78">
        <f t="shared" si="2"/>
        <v>2026</v>
      </c>
      <c r="F11" s="79">
        <f t="shared" si="2"/>
        <v>1839</v>
      </c>
      <c r="G11" s="80">
        <f t="shared" si="2"/>
        <v>3864</v>
      </c>
      <c r="H11" s="81">
        <f t="shared" si="2"/>
        <v>3857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3210</v>
      </c>
      <c r="N11" s="84">
        <f t="shared" si="3"/>
        <v>3075</v>
      </c>
      <c r="O11" s="85">
        <f t="shared" si="3"/>
        <v>300</v>
      </c>
      <c r="P11" s="86">
        <f t="shared" si="3"/>
        <v>138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198" t="s">
        <v>18</v>
      </c>
      <c r="G13" s="199"/>
      <c r="H13" s="172" t="s">
        <v>19</v>
      </c>
      <c r="I13" s="173"/>
      <c r="J13" s="174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16</v>
      </c>
      <c r="B14" s="191"/>
      <c r="C14" s="98" t="s">
        <v>11</v>
      </c>
      <c r="D14" s="99" t="s">
        <v>12</v>
      </c>
      <c r="F14" s="200"/>
      <c r="G14" s="201"/>
      <c r="H14" s="175"/>
      <c r="I14" s="176"/>
      <c r="J14" s="177"/>
      <c r="L14" s="169" t="s">
        <v>21</v>
      </c>
      <c r="M14" s="169"/>
      <c r="N14" s="169"/>
      <c r="O14" s="169"/>
      <c r="P14" s="110">
        <f>IF(R13=TRUE, 1, 0)</f>
        <v>1</v>
      </c>
    </row>
    <row r="15" spans="1:21" ht="18.75" customHeight="1" x14ac:dyDescent="0.25">
      <c r="A15" s="192" t="s">
        <v>22</v>
      </c>
      <c r="B15" s="193"/>
      <c r="C15" s="100">
        <f>G11+K11</f>
        <v>3864</v>
      </c>
      <c r="D15" s="101">
        <f>H11+L11</f>
        <v>3857</v>
      </c>
      <c r="F15" s="130" t="s">
        <v>23</v>
      </c>
      <c r="G15" s="131"/>
      <c r="H15" s="181">
        <v>3.8100000000000002E-2</v>
      </c>
      <c r="I15" s="182"/>
      <c r="J15" s="183"/>
      <c r="L15" s="170"/>
      <c r="M15" s="170"/>
      <c r="N15" s="170"/>
      <c r="O15" s="170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4" t="s">
        <v>24</v>
      </c>
      <c r="B16" s="195"/>
      <c r="C16" s="104">
        <f>M11+O11</f>
        <v>3510</v>
      </c>
      <c r="D16" s="105">
        <f>N11+P11</f>
        <v>3213</v>
      </c>
      <c r="F16" s="132" t="s">
        <v>25</v>
      </c>
      <c r="G16" s="133"/>
      <c r="H16" s="184">
        <v>1.5100000000000001E-2</v>
      </c>
      <c r="I16" s="185"/>
      <c r="J16" s="186"/>
      <c r="L16" s="171" t="s">
        <v>26</v>
      </c>
      <c r="M16" s="171"/>
      <c r="N16" s="171"/>
      <c r="O16" s="171"/>
      <c r="P16" s="111">
        <f>IF(R15=TRUE, 1, 0)</f>
        <v>1</v>
      </c>
    </row>
    <row r="17" spans="1:18" ht="18.75" customHeight="1" thickBot="1" x14ac:dyDescent="0.35">
      <c r="A17" s="196" t="s">
        <v>27</v>
      </c>
      <c r="B17" s="197"/>
      <c r="C17" s="102">
        <f>C15-C16</f>
        <v>354</v>
      </c>
      <c r="D17" s="103">
        <f>D15-D16</f>
        <v>644</v>
      </c>
      <c r="F17" s="202" t="s">
        <v>28</v>
      </c>
      <c r="G17" s="203"/>
      <c r="H17" s="187">
        <v>1.2699999999999999E-2</v>
      </c>
      <c r="I17" s="188"/>
      <c r="J17" s="189"/>
      <c r="L17" s="170"/>
      <c r="M17" s="170"/>
      <c r="N17" s="170"/>
      <c r="O17" s="170"/>
      <c r="P17" s="112"/>
      <c r="R17" s="1" t="b">
        <f>AND(H18&gt;=-0.02, H18&lt;=0.02)</f>
        <v>0</v>
      </c>
    </row>
    <row r="18" spans="1:18" ht="16.5" customHeight="1" thickBot="1" x14ac:dyDescent="0.3">
      <c r="F18" s="137" t="s">
        <v>29</v>
      </c>
      <c r="G18" s="138"/>
      <c r="H18" s="178">
        <f>IFERROR(AVERAGE(H15:J17),"")</f>
        <v>2.1966666666666666E-2</v>
      </c>
      <c r="I18" s="179"/>
      <c r="J18" s="180"/>
      <c r="L18" s="167"/>
      <c r="M18" s="167"/>
      <c r="N18" s="167"/>
      <c r="O18" s="167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7"/>
      <c r="M19" s="167"/>
      <c r="N19" s="167"/>
      <c r="O19" s="167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7" t="s">
        <v>44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  <c r="Q22" s="71"/>
    </row>
    <row r="23" spans="1:18" ht="20.100000000000001" customHeight="1" x14ac:dyDescent="0.25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2"/>
      <c r="Q23" s="71"/>
    </row>
    <row r="24" spans="1:18" ht="20.100000000000001" customHeight="1" thickBot="1" x14ac:dyDescent="0.3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31</v>
      </c>
      <c r="B27" s="135"/>
      <c r="C27" s="135"/>
      <c r="D27" s="135"/>
      <c r="E27" s="135"/>
      <c r="F27" s="136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0" t="s">
        <v>32</v>
      </c>
      <c r="C28" s="161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3">
      <c r="A29" s="63" t="s">
        <v>37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57"/>
      <c r="C30" s="157"/>
      <c r="D30" s="128"/>
      <c r="E30" s="156"/>
      <c r="F30" s="156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2" customHeight="1" thickBot="1" x14ac:dyDescent="0.3">
      <c r="A31" s="64" t="s">
        <v>37</v>
      </c>
      <c r="B31" s="162"/>
      <c r="C31" s="163"/>
      <c r="D31" s="128"/>
      <c r="E31" s="156"/>
      <c r="F31" s="156"/>
      <c r="G31" s="129"/>
      <c r="H31" s="128"/>
      <c r="I31" s="129"/>
      <c r="J31" s="128"/>
      <c r="K31" s="149"/>
      <c r="L31" s="154"/>
      <c r="M31" s="155"/>
      <c r="N31" s="165"/>
      <c r="O31" s="166"/>
      <c r="P31" s="61">
        <f t="shared" si="4"/>
        <v>0</v>
      </c>
    </row>
    <row r="32" spans="1:18" ht="19.5" customHeight="1" thickBot="1" x14ac:dyDescent="0.3">
      <c r="A32" s="63" t="s">
        <v>37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1">
        <f t="shared" si="4"/>
        <v>0</v>
      </c>
    </row>
    <row r="33" spans="1:16" ht="19.5" customHeight="1" thickBot="1" x14ac:dyDescent="0.3">
      <c r="A33" s="64" t="s">
        <v>37</v>
      </c>
      <c r="B33" s="162"/>
      <c r="C33" s="163"/>
      <c r="D33" s="128"/>
      <c r="E33" s="156"/>
      <c r="F33" s="156"/>
      <c r="G33" s="129"/>
      <c r="H33" s="128"/>
      <c r="I33" s="129"/>
      <c r="J33" s="128"/>
      <c r="K33" s="129"/>
      <c r="L33" s="154"/>
      <c r="M33" s="155"/>
      <c r="N33" s="165"/>
      <c r="O33" s="166"/>
      <c r="P33" s="61">
        <f t="shared" si="4"/>
        <v>0</v>
      </c>
    </row>
    <row r="34" spans="1:16" ht="19.5" customHeight="1" thickBot="1" x14ac:dyDescent="0.3">
      <c r="A34" s="64" t="s">
        <v>37</v>
      </c>
      <c r="B34" s="162"/>
      <c r="C34" s="163"/>
      <c r="D34" s="128"/>
      <c r="E34" s="156"/>
      <c r="F34" s="156"/>
      <c r="G34" s="129"/>
      <c r="H34" s="128"/>
      <c r="I34" s="129"/>
      <c r="J34" s="128"/>
      <c r="K34" s="129"/>
      <c r="L34" s="154"/>
      <c r="M34" s="155"/>
      <c r="N34" s="165"/>
      <c r="O34" s="166"/>
      <c r="P34" s="61">
        <f t="shared" si="4"/>
        <v>0</v>
      </c>
    </row>
    <row r="35" spans="1:16" ht="19.5" customHeight="1" thickBot="1" x14ac:dyDescent="0.3">
      <c r="A35" s="63" t="s">
        <v>37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1">
        <f t="shared" si="4"/>
        <v>0</v>
      </c>
    </row>
    <row r="36" spans="1:16" ht="19.5" customHeight="1" thickBot="1" x14ac:dyDescent="0.3">
      <c r="A36" s="64" t="s">
        <v>37</v>
      </c>
      <c r="B36" s="162"/>
      <c r="C36" s="163"/>
      <c r="D36" s="128"/>
      <c r="E36" s="156"/>
      <c r="F36" s="156"/>
      <c r="G36" s="129"/>
      <c r="H36" s="128"/>
      <c r="I36" s="129"/>
      <c r="J36" s="128"/>
      <c r="K36" s="129"/>
      <c r="L36" s="154"/>
      <c r="M36" s="155"/>
      <c r="N36" s="165"/>
      <c r="O36" s="166"/>
      <c r="P36" s="61">
        <f t="shared" si="4"/>
        <v>0</v>
      </c>
    </row>
    <row r="37" spans="1:16" ht="18.75" customHeight="1" x14ac:dyDescent="0.25">
      <c r="A37" s="64" t="s">
        <v>37</v>
      </c>
      <c r="B37" s="162"/>
      <c r="C37" s="163"/>
      <c r="D37" s="128"/>
      <c r="E37" s="156"/>
      <c r="F37" s="156"/>
      <c r="G37" s="129"/>
      <c r="H37" s="128"/>
      <c r="I37" s="129"/>
      <c r="J37" s="128"/>
      <c r="K37" s="129"/>
      <c r="L37" s="154"/>
      <c r="M37" s="155"/>
      <c r="N37" s="165"/>
      <c r="O37" s="166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09DD87E-DDC5-451E-A539-7CCBEEA32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2025-02-18T16:36:37Z</cp:lastPrinted>
  <dcterms:created xsi:type="dcterms:W3CDTF">2015-11-16T19:09:52Z</dcterms:created>
  <dcterms:modified xsi:type="dcterms:W3CDTF">2026-03-02T22:03:49Z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