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 Johnson\Downloads\"/>
    </mc:Choice>
  </mc:AlternateContent>
  <xr:revisionPtr revIDLastSave="0" documentId="8_{B470BE36-8EB8-4ECF-AF54-255E10B7A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<sst xmlns="http://schemas.openxmlformats.org/spreadsheetml/2006/main" count="74" uniqueCount="48">
  <si>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</si>
  <si>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</si>
  <si>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</si>
  <si>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</si>
  <si>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</si>
  <si>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</si>
  <si>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</si>
  <si>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</si>
  <si>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</si>
  <si>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</si>
  <si>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</si>
  <si>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</si>
  <si>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</si>
  <si>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</si>
  <si>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</si>
  <si>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</si>
  <si>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</si>
  <si>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</si>
  <si>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</si>
  <si>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</si>
  <si>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</si>
  <si>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</si>
  <si>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</si>
  <si>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</si>
  <si>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</si>
  <si>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</si>
  <si>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</si>
  <si>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</si>
  <si>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</si>
  <si>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</si>
  <si>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</si>
  <si>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</si>
  <si>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</si>
  <si>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</si>
  <si>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</si>
  <si>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</si>
  <si>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</si>
  <si>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</si>
  <si>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</si>
  <si>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</si>
  <si>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CEF-1</t>
  </si>
  <si>
    <t>WOMEN'S RESTROOM</t>
  </si>
  <si>
    <t>MEN'S RESTROOM</t>
  </si>
  <si>
    <t>CEF-2</t>
  </si>
  <si>
    <t>MUA-1</t>
  </si>
  <si>
    <t>ACPSP</t>
  </si>
  <si>
    <t>HOOD 1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</si>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</sst>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400731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104" zoomScaleNormal="55" zoomScaleSheetLayoutView="80" workbookViewId="0">
      <selection activeCell="P9" sqref="P9"/>
    </sheetView>
  </sheetViews>
  <sheetFormatPr defaultColWidth="9.109375" defaultRowHeight="13.2" x14ac:dyDescent="0.25"/>
  <cols>
    <col min="1" max="1" width="10.5546875" style="1" customWidth="1"/>
    <col min="2" max="2" width="19.4414062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27</v>
      </c>
      <c r="J4" s="137"/>
      <c r="K4" s="142" t="s">
        <v>3</v>
      </c>
      <c r="L4" s="143"/>
      <c r="M4" s="140" t="s">
        <v>4</v>
      </c>
      <c r="N4" s="141"/>
      <c r="O4" s="140" t="s">
        <v>38</v>
      </c>
      <c r="P4" s="141"/>
      <c r="Q4" s="7"/>
      <c r="R4" s="60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0"/>
    </row>
    <row r="6" spans="1:21" ht="20.100000000000001" customHeight="1" x14ac:dyDescent="0.25">
      <c r="A6" s="70" t="s">
        <v>25</v>
      </c>
      <c r="B6" s="68" t="s">
        <v>39</v>
      </c>
      <c r="C6" s="23">
        <v>3800</v>
      </c>
      <c r="D6" s="24"/>
      <c r="E6" s="23">
        <f t="shared" ref="E6:F7" si="0">C6-G6</f>
        <v>3420</v>
      </c>
      <c r="F6" s="24">
        <f t="shared" si="0"/>
        <v>0</v>
      </c>
      <c r="G6" s="25">
        <v>380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x14ac:dyDescent="0.25">
      <c r="A7" s="71" t="s">
        <v>26</v>
      </c>
      <c r="B7" s="69" t="s">
        <v>47</v>
      </c>
      <c r="C7" s="35">
        <v>3400</v>
      </c>
      <c r="D7" s="36"/>
      <c r="E7" s="35">
        <f t="shared" si="0"/>
        <v>2720</v>
      </c>
      <c r="F7" s="36">
        <f t="shared" si="0"/>
        <v>0</v>
      </c>
      <c r="G7" s="37">
        <v>680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9"/>
      <c r="R7" s="64"/>
    </row>
    <row r="8" spans="1:21" ht="20.100000000000001" customHeight="1" x14ac:dyDescent="0.25">
      <c r="A8" s="71" t="s">
        <v>10</v>
      </c>
      <c r="B8" s="69" t="s">
        <v>46</v>
      </c>
      <c r="C8" s="47"/>
      <c r="D8" s="48"/>
      <c r="E8" s="47"/>
      <c r="F8" s="48"/>
      <c r="G8" s="41"/>
      <c r="H8" s="42"/>
      <c r="I8" s="204"/>
      <c r="J8" s="205"/>
      <c r="K8" s="41"/>
      <c r="L8" s="42"/>
      <c r="M8" s="206">
        <v>2275</v>
      </c>
      <c r="N8" s="207"/>
      <c r="O8" s="45"/>
      <c r="P8" s="46"/>
      <c r="Q8" s="59"/>
      <c r="R8" s="64"/>
    </row>
    <row r="9" spans="1:21" ht="20.100000000000001" customHeight="1" x14ac:dyDescent="0.25">
      <c r="A9" s="71" t="s">
        <v>40</v>
      </c>
      <c r="B9" s="69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99">
        <v>125</v>
      </c>
      <c r="P9" s="100"/>
      <c r="Q9" s="59"/>
      <c r="R9" s="64"/>
    </row>
    <row r="10" spans="1:21" ht="20.100000000000001" customHeight="1" x14ac:dyDescent="0.25">
      <c r="A10" s="71" t="s">
        <v>43</v>
      </c>
      <c r="B10" s="69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99">
        <v>125</v>
      </c>
      <c r="P10" s="100"/>
      <c r="Q10" s="59"/>
      <c r="R10" s="64"/>
    </row>
    <row r="11" spans="1:21" ht="20.100000000000001" customHeight="1" thickBot="1" x14ac:dyDescent="0.3">
      <c r="A11" s="71" t="s">
        <v>44</v>
      </c>
      <c r="B11" s="69" t="s">
        <v>45</v>
      </c>
      <c r="C11" s="47"/>
      <c r="D11" s="48"/>
      <c r="E11" s="47"/>
      <c r="F11" s="48"/>
      <c r="G11" s="41"/>
      <c r="H11" s="42"/>
      <c r="I11" s="49"/>
      <c r="J11" s="42"/>
      <c r="K11" s="208">
        <v>1979</v>
      </c>
      <c r="L11" s="209"/>
      <c r="M11" s="43"/>
      <c r="N11" s="44"/>
      <c r="O11" s="45"/>
      <c r="P11" s="46"/>
      <c r="Q11" s="59"/>
      <c r="R11" s="64"/>
    </row>
    <row r="12" spans="1:21" ht="20.100000000000001" customHeight="1" thickBot="1" x14ac:dyDescent="0.3">
      <c r="A12" s="102" t="s">
        <v>28</v>
      </c>
      <c r="B12" s="103"/>
      <c r="C12" s="72">
        <f>SUM(C6:C11)</f>
        <v>7200</v>
      </c>
      <c r="D12" s="73">
        <f>SUM(D6:D11)</f>
        <v>0</v>
      </c>
      <c r="E12" s="72">
        <f>SUM(E6:E11)</f>
        <v>6140</v>
      </c>
      <c r="F12" s="73">
        <f>SUM(F6:F11)</f>
        <v>0</v>
      </c>
      <c r="G12" s="74">
        <f>SUM(G6:G11)</f>
        <v>1060</v>
      </c>
      <c r="H12" s="75">
        <f>SUM(H6:H11)</f>
        <v>0</v>
      </c>
      <c r="I12" s="76"/>
      <c r="J12" s="77"/>
      <c r="K12" s="74">
        <f>SUM(K6:K11)</f>
        <v>1979</v>
      </c>
      <c r="L12" s="75">
        <f>SUM(L6:L11)</f>
        <v>0</v>
      </c>
      <c r="M12" s="101">
        <f>SUM(M6:M11)</f>
        <v>2275</v>
      </c>
      <c r="N12" s="78">
        <f>SUM(N6:N11)</f>
        <v>0</v>
      </c>
      <c r="O12" s="79">
        <f>SUM(O6:O11)</f>
        <v>250</v>
      </c>
      <c r="P12" s="80">
        <f>SUM(P6:P11)</f>
        <v>0</v>
      </c>
      <c r="Q12" s="50"/>
      <c r="R12" s="64"/>
    </row>
    <row r="13" spans="1:21" ht="20.100000000000001" customHeight="1" thickBot="1" x14ac:dyDescent="0.3">
      <c r="A13" s="61"/>
      <c r="B13" s="51"/>
      <c r="C13" s="51"/>
      <c r="D13" s="51"/>
      <c r="E13" s="51"/>
      <c r="F13" s="62"/>
      <c r="G13" s="62"/>
      <c r="H13" s="67"/>
      <c r="I13" s="67"/>
      <c r="J13" s="62"/>
      <c r="K13" s="62"/>
      <c r="L13" s="63"/>
      <c r="M13" s="63"/>
      <c r="N13" s="63"/>
      <c r="O13" s="63"/>
      <c r="P13" s="50"/>
      <c r="Q13" s="64"/>
    </row>
    <row r="14" spans="1:21" ht="20.100000000000001" customHeight="1" thickBot="1" x14ac:dyDescent="0.3">
      <c r="A14" s="94" t="s">
        <v>29</v>
      </c>
      <c r="B14" s="81"/>
      <c r="C14" s="81"/>
      <c r="D14" s="81"/>
      <c r="F14" s="195" t="s">
        <v>11</v>
      </c>
      <c r="G14" s="196"/>
      <c r="H14" s="169" t="s">
        <v>32</v>
      </c>
      <c r="I14" s="170"/>
      <c r="J14" s="171"/>
      <c r="L14" s="93" t="s">
        <v>34</v>
      </c>
      <c r="M14" s="82"/>
      <c r="N14" s="82"/>
      <c r="O14" s="82"/>
      <c r="P14" s="8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28</v>
      </c>
      <c r="B15" s="188"/>
      <c r="C15" s="84" t="s">
        <v>7</v>
      </c>
      <c r="D15" s="85" t="s">
        <v>8</v>
      </c>
      <c r="F15" s="197"/>
      <c r="G15" s="198"/>
      <c r="H15" s="172"/>
      <c r="I15" s="173"/>
      <c r="J15" s="174"/>
      <c r="L15" s="166" t="s">
        <v>37</v>
      </c>
      <c r="M15" s="166"/>
      <c r="N15" s="166"/>
      <c r="O15" s="166"/>
      <c r="P15" s="96">
        <f>IF(R14=TRUE, 1, 0)</f>
        <v>1</v>
      </c>
    </row>
    <row r="16" spans="1:21" ht="18.75" customHeight="1" x14ac:dyDescent="0.25">
      <c r="A16" s="189" t="s">
        <v>31</v>
      </c>
      <c r="B16" s="190"/>
      <c r="C16" s="86">
        <f>G12+K12</f>
        <v>3039</v>
      </c>
      <c r="D16" s="87">
        <f>H12+L12</f>
        <v>0</v>
      </c>
      <c r="F16" s="118" t="s">
        <v>12</v>
      </c>
      <c r="G16" s="119"/>
      <c r="H16" s="178"/>
      <c r="I16" s="179"/>
      <c r="J16" s="180"/>
      <c r="L16" s="167"/>
      <c r="M16" s="167"/>
      <c r="N16" s="167"/>
      <c r="O16" s="167"/>
      <c r="P16" s="9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30</v>
      </c>
      <c r="B17" s="192"/>
      <c r="C17" s="90">
        <f>M12+O12</f>
        <v>2525</v>
      </c>
      <c r="D17" s="91">
        <f>N12+P12</f>
        <v>0</v>
      </c>
      <c r="F17" s="120" t="s">
        <v>13</v>
      </c>
      <c r="G17" s="121"/>
      <c r="H17" s="181"/>
      <c r="I17" s="182"/>
      <c r="J17" s="183"/>
      <c r="L17" s="168" t="s">
        <v>35</v>
      </c>
      <c r="M17" s="168"/>
      <c r="N17" s="168"/>
      <c r="O17" s="168"/>
      <c r="P17" s="97" t="e">
        <f>IF(R16=TRUE, 1, 0)</f>
        <v>#DIV/0!</v>
      </c>
    </row>
    <row r="18" spans="1:18" ht="18.75" customHeight="1" thickBot="1" x14ac:dyDescent="0.35">
      <c r="A18" s="193" t="s">
        <v>17</v>
      </c>
      <c r="B18" s="194"/>
      <c r="C18" s="88">
        <f>C16-C17</f>
        <v>514</v>
      </c>
      <c r="D18" s="89">
        <f>D16-D17</f>
        <v>0</v>
      </c>
      <c r="F18" s="199" t="s">
        <v>14</v>
      </c>
      <c r="G18" s="200"/>
      <c r="H18" s="184"/>
      <c r="I18" s="185"/>
      <c r="J18" s="186"/>
      <c r="L18" s="167"/>
      <c r="M18" s="167"/>
      <c r="N18" s="167"/>
      <c r="O18" s="167"/>
      <c r="P18" s="98"/>
      <c r="R18" s="1" t="e">
        <f>AND(H19&gt;=-0.02, H19&lt;=0.02)</f>
        <v>#DIV/0!</v>
      </c>
    </row>
    <row r="19" spans="1:18" ht="16.5" customHeight="1" thickBot="1" x14ac:dyDescent="0.3">
      <c r="F19" s="134" t="s">
        <v>15</v>
      </c>
      <c r="G19" s="135"/>
      <c r="H19" s="175" t="e">
        <f>AVERAGE(H16:J18)</f>
        <v>#DIV/0!</v>
      </c>
      <c r="I19" s="176"/>
      <c r="J19" s="177"/>
      <c r="L19" s="164" t="s">
        <v>36</v>
      </c>
      <c r="M19" s="164"/>
      <c r="N19" s="164"/>
      <c r="O19" s="164"/>
      <c r="P19" s="92" t="e">
        <f>IF(R18=TRUE, 1, 0)</f>
        <v>#DIV/0!</v>
      </c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164"/>
      <c r="M20" s="164"/>
      <c r="N20" s="164"/>
      <c r="O20" s="164"/>
      <c r="P20" s="95"/>
    </row>
    <row r="21" spans="1:18" ht="13.6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3"/>
      <c r="M21" s="53"/>
      <c r="N21" s="54"/>
      <c r="O21" s="54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5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5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18</v>
      </c>
      <c r="B28" s="132"/>
      <c r="C28" s="132"/>
      <c r="D28" s="132"/>
      <c r="E28" s="132"/>
      <c r="F28" s="133"/>
      <c r="G28" s="51"/>
      <c r="H28" s="51"/>
      <c r="I28" s="51"/>
      <c r="J28" s="51"/>
      <c r="K28" s="51"/>
      <c r="L28" s="51"/>
      <c r="M28" s="51"/>
      <c r="N28" s="51"/>
      <c r="O28" s="51"/>
      <c r="P28" s="50"/>
      <c r="Q28" s="52"/>
    </row>
    <row r="29" spans="1:18" ht="19.2" customHeight="1" thickBot="1" x14ac:dyDescent="0.3">
      <c r="A29" s="5" t="s">
        <v>6</v>
      </c>
      <c r="B29" s="157" t="s">
        <v>23</v>
      </c>
      <c r="C29" s="158"/>
      <c r="D29" s="112" t="s">
        <v>22</v>
      </c>
      <c r="E29" s="114"/>
      <c r="F29" s="114"/>
      <c r="G29" s="113"/>
      <c r="H29" s="112" t="s">
        <v>19</v>
      </c>
      <c r="I29" s="113"/>
      <c r="J29" s="114" t="s">
        <v>20</v>
      </c>
      <c r="K29" s="114"/>
      <c r="L29" s="115" t="s">
        <v>3</v>
      </c>
      <c r="M29" s="115"/>
      <c r="N29" s="108" t="s">
        <v>4</v>
      </c>
      <c r="O29" s="109"/>
      <c r="P29" s="56" t="s">
        <v>21</v>
      </c>
    </row>
    <row r="30" spans="1:18" ht="18.75" customHeight="1" thickBot="1" x14ac:dyDescent="0.3">
      <c r="A30" s="57" t="s">
        <v>24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5">
        <f t="shared" ref="P30:P38" si="2">L30-N30</f>
        <v>0</v>
      </c>
    </row>
    <row r="31" spans="1:18" ht="18.75" customHeight="1" thickBot="1" x14ac:dyDescent="0.3">
      <c r="A31" s="58" t="s">
        <v>24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5">
        <f t="shared" si="2"/>
        <v>0</v>
      </c>
    </row>
    <row r="32" spans="1:18" ht="19.2" customHeight="1" thickBot="1" x14ac:dyDescent="0.3">
      <c r="A32" s="58" t="s">
        <v>24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5">
        <f t="shared" si="2"/>
        <v>0</v>
      </c>
    </row>
    <row r="33" spans="1:16" ht="19.5" customHeight="1" thickBot="1" x14ac:dyDescent="0.3">
      <c r="A33" s="57" t="s">
        <v>24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5">
        <f t="shared" si="2"/>
        <v>0</v>
      </c>
    </row>
    <row r="34" spans="1:16" ht="19.5" customHeight="1" thickBot="1" x14ac:dyDescent="0.3">
      <c r="A34" s="58" t="s">
        <v>24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5">
        <f t="shared" si="2"/>
        <v>0</v>
      </c>
    </row>
    <row r="35" spans="1:16" ht="19.5" customHeight="1" thickBot="1" x14ac:dyDescent="0.3">
      <c r="A35" s="58" t="s">
        <v>24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5">
        <f t="shared" si="2"/>
        <v>0</v>
      </c>
    </row>
    <row r="36" spans="1:16" ht="19.5" customHeight="1" thickBot="1" x14ac:dyDescent="0.3">
      <c r="A36" s="57" t="s">
        <v>24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5">
        <f t="shared" si="2"/>
        <v>0</v>
      </c>
    </row>
    <row r="37" spans="1:16" ht="19.5" customHeight="1" thickBot="1" x14ac:dyDescent="0.3">
      <c r="A37" s="58" t="s">
        <v>24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5">
        <f t="shared" si="2"/>
        <v>0</v>
      </c>
    </row>
    <row r="38" spans="1:16" ht="18.75" customHeight="1" x14ac:dyDescent="0.25">
      <c r="A38" s="58" t="s">
        <v>24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5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Mark Johnson</cp:lastModifiedBy>
  <cp:revision/>
  <cp:lastPrinted>2017-11-15T17:23:59Z</cp:lastPrinted>
  <dcterms:created xsi:type="dcterms:W3CDTF">2015-11-16T19:09:52Z</dcterms:created>
  <dcterms:modified xsi:type="dcterms:W3CDTF">2025-04-16T23:24:32Z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