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\Documents\JOBS\CHIPOTLE CARY\"/>
    </mc:Choice>
  </mc:AlternateContent>
  <xr:revisionPtr revIDLastSave="0" documentId="13_ncr:1_{B637B0BB-A034-4A36-BC14-5C9F2A58AA0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I7" i="1"/>
  <c r="J7" i="1"/>
  <c r="E8" i="1"/>
  <c r="F8" i="1"/>
  <c r="I8" i="1"/>
  <c r="J8" i="1"/>
  <c r="P12" i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6" i="1"/>
  <c r="I6" i="1"/>
  <c r="U14" i="1" l="1"/>
  <c r="R14" i="1" s="1"/>
  <c r="P15" i="1" s="1"/>
  <c r="P17" i="1"/>
  <c r="F6" i="1"/>
  <c r="E6" i="1"/>
  <c r="F12" i="1" l="1"/>
  <c r="E12" i="1"/>
</calcChain>
</file>

<file path=xl/sharedStrings.xml><?xml version="1.0" encoding="utf-8"?>
<sst xmlns="http://schemas.openxmlformats.org/spreadsheetml/2006/main" count="72" uniqueCount="52">
  <si>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</si>
  <si>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</si>
  <si>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</si>
  <si>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</si>
  <si>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</si>
  <si>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</si>
  <si>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</si>
  <si>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</si>
  <si>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</si>
  <si>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</si>
  <si>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</si>
  <si>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</si>
  <si>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</si>
  <si>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</si>
  <si>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</si>
  <si>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</si>
  <si>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</si>
  <si>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</si>
  <si>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</si>
  <si>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</si>
  <si>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</si>
  <si>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</si>
  <si>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</si>
  <si>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</si>
  <si>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</si>
  <si>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</si>
  <si>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</si>
  <si>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</si>
  <si>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</si>
  <si>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</si>
  <si>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</si>
  <si>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</si>
  <si>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</si>
  <si>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</si>
  <si>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</si>
  <si>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</si>
  <si>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</si>
  <si>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</si>
  <si>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</si>
  <si>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</si>
  <si>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</si>
  <si>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</si>
  <si>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</si>
  <si>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</si>
  <si>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KITCHEN</t>
  </si>
  <si>
    <t>DINING</t>
  </si>
  <si>
    <t>SOLO 10 16X16</t>
  </si>
  <si>
    <t>AHU-1</t>
  </si>
  <si>
    <t>AHU-2</t>
  </si>
  <si>
    <t>AHU-3</t>
  </si>
  <si>
    <t>183X16</t>
  </si>
  <si>
    <t xml:space="preserve">PRESSURE WITH ALL EQUIPMENT OFF IS -0.003. NET PRESSURE IS -0.004. OA VALUES WERE ESTIMATED BASED ON PRESSURES DUE TO BEING INACCESSIBLE.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</si>
</sst>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5" zoomScale="146" zoomScaleNormal="55" zoomScaleSheetLayoutView="55" workbookViewId="0">
      <selection activeCell="A23" sqref="A23:P25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.06640625" style="1" bestFit="1" customWidth="1"/>
    <col min="16" max="16" width="9.2656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71" t="s">
        <v>34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21" ht="9.75" customHeight="1" thickBot="1" x14ac:dyDescent="0.55000000000000004">
      <c r="A3" s="92"/>
    </row>
    <row r="4" spans="1:21" ht="20.100000000000001" customHeight="1" thickBot="1" x14ac:dyDescent="0.4">
      <c r="A4" s="6"/>
      <c r="B4" s="8" t="s">
        <v>5</v>
      </c>
      <c r="C4" s="159" t="s">
        <v>0</v>
      </c>
      <c r="D4" s="160"/>
      <c r="E4" s="122" t="s">
        <v>1</v>
      </c>
      <c r="F4" s="121"/>
      <c r="G4" s="165" t="s">
        <v>2</v>
      </c>
      <c r="H4" s="166"/>
      <c r="I4" s="157" t="s">
        <v>28</v>
      </c>
      <c r="J4" s="158"/>
      <c r="K4" s="163" t="s">
        <v>3</v>
      </c>
      <c r="L4" s="164"/>
      <c r="M4" s="161" t="s">
        <v>4</v>
      </c>
      <c r="N4" s="162"/>
      <c r="O4" s="161" t="s">
        <v>39</v>
      </c>
      <c r="P4" s="162"/>
      <c r="Q4" s="7"/>
      <c r="R4" s="61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thickBot="1" x14ac:dyDescent="0.4">
      <c r="A6" s="71" t="s">
        <v>47</v>
      </c>
      <c r="B6" s="69" t="s">
        <v>44</v>
      </c>
      <c r="C6" s="23">
        <v>2950</v>
      </c>
      <c r="D6" s="24">
        <v>2953</v>
      </c>
      <c r="E6" s="23">
        <f t="shared" ref="E6:F6" si="0">C6-G6</f>
        <v>2950</v>
      </c>
      <c r="F6" s="24">
        <f t="shared" si="0"/>
        <v>2953</v>
      </c>
      <c r="G6" s="25">
        <v>0</v>
      </c>
      <c r="H6" s="26">
        <v>0</v>
      </c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thickBot="1" x14ac:dyDescent="0.4">
      <c r="A7" s="71" t="s">
        <v>48</v>
      </c>
      <c r="B7" s="70" t="s">
        <v>45</v>
      </c>
      <c r="C7" s="23">
        <v>2950</v>
      </c>
      <c r="D7" s="24">
        <v>2867</v>
      </c>
      <c r="E7" s="23">
        <f t="shared" ref="E7:E8" si="1">C7-G7</f>
        <v>2350</v>
      </c>
      <c r="F7" s="24">
        <f t="shared" ref="F7:F8" si="2">D7-H7</f>
        <v>2357</v>
      </c>
      <c r="G7" s="25">
        <v>600</v>
      </c>
      <c r="H7" s="26">
        <v>510</v>
      </c>
      <c r="I7" s="27">
        <f t="shared" ref="I7:I8" si="3">G7/C7</f>
        <v>0.20338983050847459</v>
      </c>
      <c r="J7" s="28">
        <f t="shared" ref="J7:J8" si="4">H7/D7</f>
        <v>0.177886292291594</v>
      </c>
      <c r="K7" s="109"/>
      <c r="L7" s="110"/>
      <c r="M7" s="111"/>
      <c r="N7" s="112"/>
      <c r="O7" s="113"/>
      <c r="P7" s="114"/>
      <c r="Q7" s="67"/>
      <c r="R7" s="65"/>
    </row>
    <row r="8" spans="1:21" ht="20.100000000000001" customHeight="1" x14ac:dyDescent="0.35">
      <c r="A8" s="71" t="s">
        <v>49</v>
      </c>
      <c r="B8" s="70" t="s">
        <v>45</v>
      </c>
      <c r="C8" s="23">
        <v>1300</v>
      </c>
      <c r="D8" s="24">
        <v>1242</v>
      </c>
      <c r="E8" s="23">
        <f t="shared" si="1"/>
        <v>1100</v>
      </c>
      <c r="F8" s="24">
        <f t="shared" si="2"/>
        <v>1072</v>
      </c>
      <c r="G8" s="25">
        <v>200</v>
      </c>
      <c r="H8" s="26">
        <v>170</v>
      </c>
      <c r="I8" s="27">
        <f t="shared" si="3"/>
        <v>0.15384615384615385</v>
      </c>
      <c r="J8" s="28">
        <f t="shared" si="4"/>
        <v>0.13687600644122383</v>
      </c>
      <c r="K8" s="109"/>
      <c r="L8" s="110"/>
      <c r="M8" s="111"/>
      <c r="N8" s="112"/>
      <c r="O8" s="113"/>
      <c r="P8" s="114"/>
      <c r="Q8" s="67"/>
      <c r="R8" s="65"/>
    </row>
    <row r="9" spans="1:21" ht="20.100000000000001" customHeight="1" x14ac:dyDescent="0.35">
      <c r="A9" s="72" t="s">
        <v>13</v>
      </c>
      <c r="B9" s="70" t="s">
        <v>40</v>
      </c>
      <c r="C9" s="43"/>
      <c r="D9" s="44"/>
      <c r="E9" s="43" t="s">
        <v>10</v>
      </c>
      <c r="F9" s="44"/>
      <c r="G9" s="37"/>
      <c r="H9" s="38"/>
      <c r="I9" s="45"/>
      <c r="J9" s="38"/>
      <c r="K9" s="35">
        <v>1900</v>
      </c>
      <c r="L9" s="36">
        <v>1956</v>
      </c>
      <c r="M9" s="39"/>
      <c r="N9" s="40"/>
      <c r="O9" s="41"/>
      <c r="P9" s="42"/>
      <c r="Q9" s="48"/>
      <c r="R9" s="65"/>
    </row>
    <row r="10" spans="1:21" ht="20.100000000000001" customHeight="1" x14ac:dyDescent="0.35">
      <c r="A10" s="72" t="s">
        <v>11</v>
      </c>
      <c r="B10" s="70" t="s">
        <v>40</v>
      </c>
      <c r="C10" s="43"/>
      <c r="D10" s="44"/>
      <c r="E10" s="43"/>
      <c r="F10" s="44"/>
      <c r="G10" s="37"/>
      <c r="H10" s="38"/>
      <c r="I10" s="45"/>
      <c r="J10" s="38"/>
      <c r="K10" s="37"/>
      <c r="L10" s="38"/>
      <c r="M10" s="46">
        <v>2550</v>
      </c>
      <c r="N10" s="47">
        <v>2566</v>
      </c>
      <c r="O10" s="41"/>
      <c r="P10" s="42"/>
      <c r="Q10" s="60"/>
      <c r="R10" s="65"/>
    </row>
    <row r="11" spans="1:21" ht="20.100000000000001" customHeight="1" thickBot="1" x14ac:dyDescent="0.4">
      <c r="A11" s="82" t="s">
        <v>12</v>
      </c>
      <c r="B11" s="83" t="s">
        <v>41</v>
      </c>
      <c r="C11" s="84"/>
      <c r="D11" s="85"/>
      <c r="E11" s="86"/>
      <c r="F11" s="85"/>
      <c r="G11" s="87"/>
      <c r="H11" s="50"/>
      <c r="I11" s="49"/>
      <c r="J11" s="50"/>
      <c r="K11" s="87"/>
      <c r="L11" s="50"/>
      <c r="M11" s="88"/>
      <c r="N11" s="89"/>
      <c r="O11" s="51">
        <v>150</v>
      </c>
      <c r="P11" s="52">
        <v>152</v>
      </c>
      <c r="Q11" s="60"/>
      <c r="R11" s="65"/>
    </row>
    <row r="12" spans="1:21" ht="20.100000000000001" customHeight="1" thickBot="1" x14ac:dyDescent="0.4">
      <c r="A12" s="115" t="s">
        <v>29</v>
      </c>
      <c r="B12" s="116"/>
      <c r="C12" s="73">
        <f>SUM(C6:C11)</f>
        <v>7200</v>
      </c>
      <c r="D12" s="74">
        <f>SUM(D6:D11)</f>
        <v>7062</v>
      </c>
      <c r="E12" s="73">
        <f>SUM(E6:E11)</f>
        <v>6400</v>
      </c>
      <c r="F12" s="74">
        <f>SUM(F6:F11)</f>
        <v>6382</v>
      </c>
      <c r="G12" s="75">
        <f>SUM(G6:G11)</f>
        <v>800</v>
      </c>
      <c r="H12" s="76">
        <f>SUM(H6:H11)</f>
        <v>680</v>
      </c>
      <c r="I12" s="77"/>
      <c r="J12" s="78"/>
      <c r="K12" s="75">
        <f>SUM(K6:K11)</f>
        <v>1900</v>
      </c>
      <c r="L12" s="76">
        <f>SUM(L6:L11)</f>
        <v>1956</v>
      </c>
      <c r="M12" s="108">
        <f>SUM(M6:M11)</f>
        <v>2550</v>
      </c>
      <c r="N12" s="79">
        <f>SUM(N6:N11)</f>
        <v>2566</v>
      </c>
      <c r="O12" s="80">
        <f>SUM(O6:O11)</f>
        <v>150</v>
      </c>
      <c r="P12" s="81">
        <f>SUM(P6:P11)</f>
        <v>152</v>
      </c>
      <c r="Q12" s="48"/>
      <c r="R12" s="65"/>
    </row>
    <row r="13" spans="1:21" ht="20.100000000000001" customHeight="1" thickBot="1" x14ac:dyDescent="0.4">
      <c r="A13" s="62"/>
      <c r="B13" s="53"/>
      <c r="C13" s="53"/>
      <c r="D13" s="53"/>
      <c r="E13" s="53"/>
      <c r="F13" s="63"/>
      <c r="G13" s="63"/>
      <c r="H13" s="68"/>
      <c r="I13" s="68"/>
      <c r="J13" s="63"/>
      <c r="K13" s="63"/>
      <c r="L13" s="64"/>
      <c r="M13" s="64"/>
      <c r="N13" s="64"/>
      <c r="O13" s="64"/>
      <c r="P13" s="48"/>
      <c r="Q13" s="65"/>
    </row>
    <row r="14" spans="1:21" ht="20.100000000000001" customHeight="1" thickBot="1" x14ac:dyDescent="0.45">
      <c r="A14" s="103" t="s">
        <v>30</v>
      </c>
      <c r="B14" s="90"/>
      <c r="C14" s="90"/>
      <c r="D14" s="90"/>
      <c r="F14" s="153" t="s">
        <v>14</v>
      </c>
      <c r="G14" s="154"/>
      <c r="H14" s="175" t="s">
        <v>33</v>
      </c>
      <c r="I14" s="176"/>
      <c r="J14" s="177"/>
      <c r="L14" s="102" t="s">
        <v>35</v>
      </c>
      <c r="M14" s="91"/>
      <c r="N14" s="91"/>
      <c r="O14" s="91"/>
      <c r="P14" s="91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4">
      <c r="A15" s="193" t="s">
        <v>29</v>
      </c>
      <c r="B15" s="194"/>
      <c r="C15" s="93" t="s">
        <v>7</v>
      </c>
      <c r="D15" s="94" t="s">
        <v>8</v>
      </c>
      <c r="F15" s="155"/>
      <c r="G15" s="156"/>
      <c r="H15" s="178"/>
      <c r="I15" s="179"/>
      <c r="J15" s="180"/>
      <c r="L15" s="172" t="s">
        <v>38</v>
      </c>
      <c r="M15" s="172"/>
      <c r="N15" s="172"/>
      <c r="O15" s="172"/>
      <c r="P15" s="105">
        <f>IF(R14=TRUE, 1, 0)</f>
        <v>0</v>
      </c>
    </row>
    <row r="16" spans="1:21" ht="18.75" customHeight="1" x14ac:dyDescent="0.4">
      <c r="A16" s="195" t="s">
        <v>32</v>
      </c>
      <c r="B16" s="196"/>
      <c r="C16" s="95">
        <f>G12+K12</f>
        <v>2700</v>
      </c>
      <c r="D16" s="96">
        <f>H12+L12</f>
        <v>2636</v>
      </c>
      <c r="F16" s="125" t="s">
        <v>15</v>
      </c>
      <c r="G16" s="126"/>
      <c r="H16" s="184">
        <v>-7.0000000000000001E-3</v>
      </c>
      <c r="I16" s="185"/>
      <c r="J16" s="186"/>
      <c r="L16" s="173"/>
      <c r="M16" s="173"/>
      <c r="N16" s="173"/>
      <c r="O16" s="173"/>
      <c r="P16" s="107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45">
      <c r="A17" s="197" t="s">
        <v>31</v>
      </c>
      <c r="B17" s="198"/>
      <c r="C17" s="99">
        <f>M12+O12</f>
        <v>2700</v>
      </c>
      <c r="D17" s="100">
        <f>N12+P12</f>
        <v>2718</v>
      </c>
      <c r="F17" s="127" t="s">
        <v>16</v>
      </c>
      <c r="G17" s="128"/>
      <c r="H17" s="187">
        <v>-6.0000000000000001E-3</v>
      </c>
      <c r="I17" s="188"/>
      <c r="J17" s="189"/>
      <c r="L17" s="174" t="s">
        <v>36</v>
      </c>
      <c r="M17" s="174"/>
      <c r="N17" s="174"/>
      <c r="O17" s="174"/>
      <c r="P17" s="106">
        <f>IF(R16=TRUE, 1, 0)</f>
        <v>1</v>
      </c>
    </row>
    <row r="18" spans="1:18" ht="18.75" customHeight="1" thickBot="1" x14ac:dyDescent="0.45">
      <c r="A18" s="199" t="s">
        <v>20</v>
      </c>
      <c r="B18" s="200"/>
      <c r="C18" s="97">
        <f>C16-C17</f>
        <v>0</v>
      </c>
      <c r="D18" s="98">
        <f>D16-D17</f>
        <v>-82</v>
      </c>
      <c r="F18" s="167" t="s">
        <v>17</v>
      </c>
      <c r="G18" s="168"/>
      <c r="H18" s="190">
        <v>-7.0000000000000001E-3</v>
      </c>
      <c r="I18" s="191"/>
      <c r="J18" s="192"/>
      <c r="L18" s="173"/>
      <c r="M18" s="173"/>
      <c r="N18" s="173"/>
      <c r="O18" s="173"/>
      <c r="P18" s="107"/>
      <c r="R18" s="1" t="b">
        <f>AND(H19&gt;=-0.02, H19&lt;=0.02)</f>
        <v>1</v>
      </c>
    </row>
    <row r="19" spans="1:18" ht="16.5" customHeight="1" thickBot="1" x14ac:dyDescent="0.4">
      <c r="F19" s="141" t="s">
        <v>18</v>
      </c>
      <c r="G19" s="142"/>
      <c r="H19" s="181">
        <f>AVERAGE(H16:J18)</f>
        <v>-6.6666666666666671E-3</v>
      </c>
      <c r="I19" s="182"/>
      <c r="J19" s="183"/>
      <c r="L19" s="170" t="s">
        <v>37</v>
      </c>
      <c r="M19" s="170"/>
      <c r="N19" s="170"/>
      <c r="O19" s="170"/>
      <c r="P19" s="101">
        <f>IF(R18=TRUE, 1, 0)</f>
        <v>1</v>
      </c>
    </row>
    <row r="20" spans="1:18" ht="13.7" customHeight="1" x14ac:dyDescent="0.3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170"/>
      <c r="M20" s="170"/>
      <c r="N20" s="170"/>
      <c r="O20" s="170"/>
      <c r="P20" s="104"/>
    </row>
    <row r="21" spans="1:18" ht="13.7" customHeight="1" x14ac:dyDescent="0.3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55"/>
      <c r="M21" s="55"/>
      <c r="N21" s="56"/>
      <c r="O21" s="56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29" t="s">
        <v>51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66"/>
    </row>
    <row r="24" spans="1:18" ht="20.100000000000001" customHeight="1" x14ac:dyDescent="0.35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  <c r="Q24" s="66"/>
    </row>
    <row r="25" spans="1:18" ht="20.100000000000001" customHeight="1" thickBot="1" x14ac:dyDescent="0.4">
      <c r="A25" s="135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38" t="s">
        <v>21</v>
      </c>
      <c r="B28" s="139"/>
      <c r="C28" s="139"/>
      <c r="D28" s="139"/>
      <c r="E28" s="139"/>
      <c r="F28" s="140"/>
      <c r="G28" s="53"/>
      <c r="H28" s="53"/>
      <c r="I28" s="53"/>
      <c r="J28" s="53"/>
      <c r="K28" s="53"/>
      <c r="L28" s="53"/>
      <c r="M28" s="53"/>
      <c r="N28" s="53"/>
      <c r="O28" s="53"/>
      <c r="P28" s="48"/>
      <c r="Q28" s="54"/>
    </row>
    <row r="29" spans="1:18" ht="19.149999999999999" customHeight="1" thickBot="1" x14ac:dyDescent="0.4">
      <c r="A29" s="5" t="s">
        <v>6</v>
      </c>
      <c r="B29" s="151" t="s">
        <v>26</v>
      </c>
      <c r="C29" s="152"/>
      <c r="D29" s="121" t="s">
        <v>25</v>
      </c>
      <c r="E29" s="123"/>
      <c r="F29" s="123"/>
      <c r="G29" s="122"/>
      <c r="H29" s="121" t="s">
        <v>22</v>
      </c>
      <c r="I29" s="122"/>
      <c r="J29" s="123" t="s">
        <v>23</v>
      </c>
      <c r="K29" s="123"/>
      <c r="L29" s="124" t="s">
        <v>3</v>
      </c>
      <c r="M29" s="124"/>
      <c r="N29" s="117" t="s">
        <v>4</v>
      </c>
      <c r="O29" s="118"/>
      <c r="P29" s="58" t="s">
        <v>24</v>
      </c>
    </row>
    <row r="30" spans="1:18" ht="18.75" customHeight="1" x14ac:dyDescent="0.35">
      <c r="A30" s="59" t="s">
        <v>27</v>
      </c>
      <c r="B30" s="149" t="s">
        <v>42</v>
      </c>
      <c r="C30" s="150"/>
      <c r="D30" s="145" t="s">
        <v>46</v>
      </c>
      <c r="E30" s="169"/>
      <c r="F30" s="169"/>
      <c r="G30" s="146"/>
      <c r="H30" s="145" t="s">
        <v>43</v>
      </c>
      <c r="I30" s="146"/>
      <c r="J30" s="147" t="s">
        <v>50</v>
      </c>
      <c r="K30" s="148"/>
      <c r="L30" s="143">
        <v>2650</v>
      </c>
      <c r="M30" s="144"/>
      <c r="N30" s="119">
        <v>3200</v>
      </c>
      <c r="O30" s="120"/>
      <c r="P30" s="57">
        <f t="shared" ref="P30" si="5">L30-N30</f>
        <v>-550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Antonio Flores</cp:lastModifiedBy>
  <cp:revision/>
  <cp:lastPrinted>2017-11-15T17:23:59Z</cp:lastPrinted>
  <dcterms:created xsi:type="dcterms:W3CDTF">2015-11-16T19:09:52Z</dcterms:created>
  <dcterms:modified xsi:type="dcterms:W3CDTF">2024-11-27T22:22:50Z</dcterms:modified>
</cp:coreProperties>
</file>