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gabem_nationaltab_com/Documents/Desktop/Jobs/Wawa/7206 Colerain, OH/"/>
    </mc:Choice>
  </mc:AlternateContent>
  <xr:revisionPtr revIDLastSave="0" documentId="8_{E34DBB55-610A-4038-A30C-7A1770A5D5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<sst xmlns="http://schemas.openxmlformats.org/spreadsheetml/2006/main" count="76" uniqueCount="49">
  <si>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</si>
  <si>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</si>
  <si>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</si>
  <si>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</si>
  <si>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</si>
  <si>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</si>
  <si>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</si>
  <si>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</si>
  <si>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</si>
  <si>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</si>
  <si>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</si>
  <si>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</si>
  <si>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</si>
  <si>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</si>
  <si>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</si>
  <si>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</si>
  <si>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</si>
  <si>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</si>
  <si>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</si>
  <si>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</si>
  <si>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</si>
  <si>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</si>
  <si>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</si>
  <si>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</si>
  <si>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</si>
  <si>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</si>
  <si>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</si>
  <si>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</si>
  <si>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</si>
  <si>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</si>
  <si>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</si>
  <si>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</si>
  <si>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</si>
  <si>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</si>
  <si>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</si>
  <si>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</si>
  <si>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</si>
  <si>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</si>
  <si>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</si>
  <si>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</si>
  <si>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</si>
  <si>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</si>
  <si>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</si>
  <si>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</si>
  <si>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</si>
  <si>
    <t>FOH</t>
  </si>
  <si>
    <t>EF-3</t>
  </si>
  <si>
    <t>TRASH</t>
  </si>
  <si>
    <t>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</si>
</sst>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70" zoomScaleNormal="55" zoomScaleSheetLayoutView="70" workbookViewId="0">
      <selection activeCell="H18" sqref="H18:J1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 t="s">
        <v>44</v>
      </c>
      <c r="C6" s="23">
        <v>4500</v>
      </c>
      <c r="D6" s="24">
        <v>4423</v>
      </c>
      <c r="E6" s="23">
        <f t="shared" ref="E6:F7" si="0">C6-G6</f>
        <v>3800</v>
      </c>
      <c r="F6" s="24">
        <f t="shared" si="0"/>
        <v>3703</v>
      </c>
      <c r="G6" s="25">
        <v>700</v>
      </c>
      <c r="H6" s="26">
        <v>720</v>
      </c>
      <c r="I6" s="27">
        <f>G6/C6</f>
        <v>0.15555555555555556</v>
      </c>
      <c r="J6" s="28">
        <f>H6/D6</f>
        <v>0.1627854397467782</v>
      </c>
      <c r="K6" s="29"/>
      <c r="L6" s="30"/>
      <c r="M6" s="29"/>
      <c r="N6" s="30"/>
      <c r="O6" s="31"/>
      <c r="P6" s="32"/>
      <c r="Q6" s="68"/>
      <c r="R6" s="66"/>
    </row>
    <row r="7" spans="1:21" ht="20.149999999999999" customHeight="1" x14ac:dyDescent="0.25">
      <c r="A7" s="73" t="s">
        <v>27</v>
      </c>
      <c r="B7" s="71" t="s">
        <v>42</v>
      </c>
      <c r="C7" s="33">
        <v>3400</v>
      </c>
      <c r="D7" s="34">
        <v>3361</v>
      </c>
      <c r="E7" s="33">
        <f t="shared" si="0"/>
        <v>3020</v>
      </c>
      <c r="F7" s="34">
        <f t="shared" si="0"/>
        <v>2986</v>
      </c>
      <c r="G7" s="35">
        <v>380</v>
      </c>
      <c r="H7" s="36">
        <v>375</v>
      </c>
      <c r="I7" s="37">
        <f t="shared" ref="I7:J7" si="1">G7/C7</f>
        <v>0.11176470588235295</v>
      </c>
      <c r="J7" s="38">
        <f t="shared" si="1"/>
        <v>0.11157393632847366</v>
      </c>
      <c r="K7" s="39"/>
      <c r="L7" s="40"/>
      <c r="M7" s="39"/>
      <c r="N7" s="40"/>
      <c r="O7" s="43"/>
      <c r="P7" s="44"/>
      <c r="Q7" s="61"/>
      <c r="R7" s="66"/>
    </row>
    <row r="8" spans="1:21" ht="20.149999999999999" customHeight="1" x14ac:dyDescent="0.25">
      <c r="A8" s="73" t="s">
        <v>29</v>
      </c>
      <c r="B8" s="71" t="s">
        <v>45</v>
      </c>
      <c r="C8" s="33">
        <v>2400</v>
      </c>
      <c r="D8" s="34">
        <v>2365</v>
      </c>
      <c r="E8" s="33">
        <f t="shared" ref="E8" si="2">C8-G8</f>
        <v>2200</v>
      </c>
      <c r="F8" s="34">
        <f t="shared" ref="F8" si="3">D8-H8</f>
        <v>2154</v>
      </c>
      <c r="G8" s="35">
        <v>200</v>
      </c>
      <c r="H8" s="36">
        <v>211</v>
      </c>
      <c r="I8" s="37">
        <f t="shared" ref="I8" si="4">G8/C8</f>
        <v>8.3333333333333329E-2</v>
      </c>
      <c r="J8" s="38">
        <f t="shared" ref="J8" si="5">H8/D8</f>
        <v>8.9217758985200846E-2</v>
      </c>
      <c r="K8" s="39"/>
      <c r="L8" s="40"/>
      <c r="M8" s="39"/>
      <c r="N8" s="40"/>
      <c r="O8" s="43"/>
      <c r="P8" s="44"/>
      <c r="Q8" s="61"/>
      <c r="R8" s="66"/>
    </row>
    <row r="9" spans="1:21" ht="20.149999999999999" customHeight="1" x14ac:dyDescent="0.25">
      <c r="A9" s="73" t="s">
        <v>10</v>
      </c>
      <c r="B9" s="71" t="s">
        <v>43</v>
      </c>
      <c r="C9" s="45"/>
      <c r="D9" s="46"/>
      <c r="E9" s="45"/>
      <c r="F9" s="46"/>
      <c r="G9" s="39"/>
      <c r="H9" s="40"/>
      <c r="I9" s="47"/>
      <c r="J9" s="40"/>
      <c r="K9" s="39"/>
      <c r="L9" s="40"/>
      <c r="M9" s="39"/>
      <c r="N9" s="40"/>
      <c r="O9" s="48">
        <v>375</v>
      </c>
      <c r="P9" s="49">
        <v>395</v>
      </c>
      <c r="Q9" s="61"/>
      <c r="R9" s="66"/>
    </row>
    <row r="10" spans="1:21" ht="20.149999999999999" customHeight="1" x14ac:dyDescent="0.25">
      <c r="A10" s="73" t="s">
        <v>11</v>
      </c>
      <c r="B10" s="71" t="s">
        <v>44</v>
      </c>
      <c r="C10" s="45"/>
      <c r="D10" s="46"/>
      <c r="E10" s="45"/>
      <c r="F10" s="46"/>
      <c r="G10" s="39"/>
      <c r="H10" s="40"/>
      <c r="I10" s="47"/>
      <c r="J10" s="40"/>
      <c r="K10" s="39"/>
      <c r="L10" s="40"/>
      <c r="M10" s="47"/>
      <c r="N10" s="102"/>
      <c r="O10" s="48">
        <v>400</v>
      </c>
      <c r="P10" s="103">
        <v>405</v>
      </c>
      <c r="Q10" s="61"/>
      <c r="R10" s="66"/>
    </row>
    <row r="11" spans="1:21" ht="20.149999999999999" customHeight="1" thickBot="1" x14ac:dyDescent="0.3">
      <c r="A11" s="73" t="s">
        <v>46</v>
      </c>
      <c r="B11" s="71" t="s">
        <v>47</v>
      </c>
      <c r="C11" s="45"/>
      <c r="D11" s="46"/>
      <c r="E11" s="45"/>
      <c r="F11" s="46"/>
      <c r="G11" s="39"/>
      <c r="H11" s="40"/>
      <c r="I11" s="47"/>
      <c r="J11" s="40"/>
      <c r="K11" s="39"/>
      <c r="L11" s="40"/>
      <c r="M11" s="41"/>
      <c r="N11" s="42"/>
      <c r="O11" s="50">
        <v>200</v>
      </c>
      <c r="P11" s="51">
        <v>196</v>
      </c>
      <c r="Q11" s="61"/>
      <c r="R11" s="66"/>
    </row>
    <row r="12" spans="1:21" ht="20.149999999999999" customHeight="1" thickBot="1" x14ac:dyDescent="0.3">
      <c r="A12" s="179" t="s">
        <v>30</v>
      </c>
      <c r="B12" s="180"/>
      <c r="C12" s="74">
        <f t="shared" ref="C12:H12" si="6">SUM(C6:C11)</f>
        <v>10300</v>
      </c>
      <c r="D12" s="75">
        <f t="shared" si="6"/>
        <v>10149</v>
      </c>
      <c r="E12" s="74">
        <f t="shared" si="6"/>
        <v>9020</v>
      </c>
      <c r="F12" s="75">
        <f t="shared" si="6"/>
        <v>8843</v>
      </c>
      <c r="G12" s="76">
        <f t="shared" si="6"/>
        <v>1280</v>
      </c>
      <c r="H12" s="77">
        <f t="shared" si="6"/>
        <v>1306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0</v>
      </c>
      <c r="N12" s="80">
        <f t="shared" si="7"/>
        <v>0</v>
      </c>
      <c r="O12" s="81">
        <f t="shared" si="7"/>
        <v>975</v>
      </c>
      <c r="P12" s="82">
        <f t="shared" si="7"/>
        <v>996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31</v>
      </c>
      <c r="B14" s="83"/>
      <c r="C14" s="83"/>
      <c r="D14" s="83"/>
      <c r="F14" s="147" t="s">
        <v>12</v>
      </c>
      <c r="G14" s="148"/>
      <c r="H14" s="121" t="s">
        <v>34</v>
      </c>
      <c r="I14" s="122"/>
      <c r="J14" s="123"/>
      <c r="L14" s="95" t="s">
        <v>36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30</v>
      </c>
      <c r="B15" s="140"/>
      <c r="C15" s="86" t="s">
        <v>7</v>
      </c>
      <c r="D15" s="87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98">
        <f>IF(R14=TRUE, 1, 0)</f>
        <v>1</v>
      </c>
    </row>
    <row r="16" spans="1:21" ht="18.75" customHeight="1" x14ac:dyDescent="0.35">
      <c r="A16" s="141" t="s">
        <v>33</v>
      </c>
      <c r="B16" s="142"/>
      <c r="C16" s="88">
        <f>G12+K12</f>
        <v>1280</v>
      </c>
      <c r="D16" s="89">
        <f>H12+L12</f>
        <v>1306</v>
      </c>
      <c r="F16" s="188" t="s">
        <v>13</v>
      </c>
      <c r="G16" s="189"/>
      <c r="H16" s="130" t="s">
        <v>48</v>
      </c>
      <c r="I16" s="131"/>
      <c r="J16" s="132"/>
      <c r="L16" s="119"/>
      <c r="M16" s="119"/>
      <c r="N16" s="119"/>
      <c r="O16" s="119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143" t="s">
        <v>32</v>
      </c>
      <c r="B17" s="144"/>
      <c r="C17" s="92">
        <f>M12+O12</f>
        <v>975</v>
      </c>
      <c r="D17" s="93">
        <f>N12+P12</f>
        <v>996</v>
      </c>
      <c r="F17" s="190" t="s">
        <v>14</v>
      </c>
      <c r="G17" s="191"/>
      <c r="H17" s="133">
        <v>0.02</v>
      </c>
      <c r="I17" s="134"/>
      <c r="J17" s="135"/>
      <c r="L17" s="120" t="s">
        <v>37</v>
      </c>
      <c r="M17" s="120"/>
      <c r="N17" s="120"/>
      <c r="O17" s="120"/>
      <c r="P17" s="99">
        <f>IF(R16=TRUE, 1, 0)</f>
        <v>1</v>
      </c>
    </row>
    <row r="18" spans="1:18" ht="18.75" customHeight="1" thickBot="1" x14ac:dyDescent="0.4">
      <c r="A18" s="145" t="s">
        <v>18</v>
      </c>
      <c r="B18" s="146"/>
      <c r="C18" s="90">
        <f>C16-C17</f>
        <v>305</v>
      </c>
      <c r="D18" s="91">
        <f>D16-D17</f>
        <v>310</v>
      </c>
      <c r="F18" s="151" t="s">
        <v>15</v>
      </c>
      <c r="G18" s="152"/>
      <c r="H18" s="136">
        <v>0.01</v>
      </c>
      <c r="I18" s="137"/>
      <c r="J18" s="138"/>
      <c r="L18" s="119"/>
      <c r="M18" s="119"/>
      <c r="N18" s="119"/>
      <c r="O18" s="119"/>
      <c r="P18" s="100"/>
      <c r="R18" s="1" t="b">
        <f>AND(H19&gt;=-0.02, H19&lt;=0.02)</f>
        <v>1</v>
      </c>
    </row>
    <row r="19" spans="1:18" ht="16.5" customHeight="1" thickBot="1" x14ac:dyDescent="0.3">
      <c r="F19" s="204" t="s">
        <v>16</v>
      </c>
      <c r="G19" s="205"/>
      <c r="H19" s="127">
        <f>AVERAGE(H16:J18)</f>
        <v>1.4999999999999999E-2</v>
      </c>
      <c r="I19" s="128"/>
      <c r="J19" s="129"/>
      <c r="L19" s="116" t="s">
        <v>38</v>
      </c>
      <c r="M19" s="116"/>
      <c r="N19" s="116"/>
      <c r="O19" s="116"/>
      <c r="P19" s="94">
        <f>IF(R18=TRUE, 1, 0)</f>
        <v>1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6"/>
      <c r="M20" s="116"/>
      <c r="N20" s="116"/>
      <c r="O20" s="116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7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7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19</v>
      </c>
      <c r="B28" s="202"/>
      <c r="C28" s="202"/>
      <c r="D28" s="202"/>
      <c r="E28" s="202"/>
      <c r="F28" s="20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58" t="s">
        <v>22</v>
      </c>
    </row>
    <row r="30" spans="1:18" ht="18.75" customHeight="1" thickBot="1" x14ac:dyDescent="0.3">
      <c r="A30" s="59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7">
        <f t="shared" ref="P30:P38" si="8">L30-N30</f>
        <v>0</v>
      </c>
    </row>
    <row r="31" spans="1:18" ht="18.75" customHeight="1" thickBot="1" x14ac:dyDescent="0.3">
      <c r="A31" s="60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7">
        <f t="shared" si="8"/>
        <v>0</v>
      </c>
    </row>
    <row r="32" spans="1:18" ht="19.149999999999999" customHeight="1" thickBot="1" x14ac:dyDescent="0.3">
      <c r="A32" s="60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7">
        <f t="shared" si="8"/>
        <v>0</v>
      </c>
    </row>
    <row r="33" spans="1:16" ht="19.5" customHeight="1" thickBot="1" x14ac:dyDescent="0.3">
      <c r="A33" s="59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7">
        <f t="shared" si="8"/>
        <v>0</v>
      </c>
    </row>
    <row r="34" spans="1:16" ht="19.5" customHeight="1" thickBot="1" x14ac:dyDescent="0.3">
      <c r="A34" s="60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8"/>
        <v>0</v>
      </c>
    </row>
    <row r="35" spans="1:16" ht="19.5" customHeight="1" thickBot="1" x14ac:dyDescent="0.3">
      <c r="A35" s="60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7">
        <f t="shared" si="8"/>
        <v>0</v>
      </c>
    </row>
    <row r="36" spans="1:16" ht="19.5" customHeight="1" thickBot="1" x14ac:dyDescent="0.3">
      <c r="A36" s="59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7">
        <f t="shared" si="8"/>
        <v>0</v>
      </c>
    </row>
    <row r="37" spans="1:16" ht="19.5" customHeight="1" thickBot="1" x14ac:dyDescent="0.3">
      <c r="A37" s="60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8"/>
        <v>0</v>
      </c>
    </row>
    <row r="38" spans="1:16" ht="18.75" customHeight="1" x14ac:dyDescent="0.25">
      <c r="A38" s="60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cp:lastPrinted>2017-11-15T17:23:59Z</cp:lastPrinted>
  <dcterms:created xsi:type="dcterms:W3CDTF">2015-11-16T19:09:52Z</dcterms:created>
  <dcterms:modified xsi:type="dcterms:W3CDTF">2025-10-29T20:03:50Z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