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12" documentId="13_ncr:1_{1FC2F945-57B0-437C-842E-A47378DB8D59}" xr6:coauthVersionLast="47" xr6:coauthVersionMax="47" xr10:uidLastSave="{86DF0A8D-4307-4DDC-8096-C79E0894F2D5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<sst xmlns="http://schemas.openxmlformats.org/spreadsheetml/2006/main" count="81" uniqueCount="50">
  <si>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</si>
  <si>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</si>
  <si>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</si>
  <si>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</si>
  <si>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</si>
  <si>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</si>
  <si>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</si>
  <si>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</si>
  <si>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</si>
  <si>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</si>
  <si>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</si>
  <si>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</si>
  <si>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</si>
  <si>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</si>
  <si>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</si>
  <si>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</si>
  <si>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SERVING </t>
  </si>
  <si>
    <t>AC-3</t>
  </si>
  <si>
    <t xml:space="preserve">DINING 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</si>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</sst>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B7" sqref="B7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79" t="s">
        <v>2</v>
      </c>
      <c r="D4" s="180"/>
      <c r="E4" s="162" t="s">
        <v>3</v>
      </c>
      <c r="F4" s="160"/>
      <c r="G4" s="185" t="s">
        <v>4</v>
      </c>
      <c r="H4" s="186"/>
      <c r="I4" s="177" t="s">
        <v>5</v>
      </c>
      <c r="J4" s="178"/>
      <c r="K4" s="183" t="s">
        <v>6</v>
      </c>
      <c r="L4" s="184"/>
      <c r="M4" s="181" t="s">
        <v>7</v>
      </c>
      <c r="N4" s="182"/>
      <c r="O4" s="181" t="s">
        <v>8</v>
      </c>
      <c r="P4" s="182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7700</v>
      </c>
      <c r="F6" s="24">
        <f t="shared" si="0"/>
        <v>0</v>
      </c>
      <c r="G6" s="25">
        <v>1800</v>
      </c>
      <c r="H6" s="26"/>
      <c r="I6" s="27">
        <f>G6/C6</f>
        <v>0.18947368421052632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3975</v>
      </c>
      <c r="F7" s="36">
        <f t="shared" si="0"/>
        <v>0</v>
      </c>
      <c r="G7" s="37">
        <v>1275</v>
      </c>
      <c r="H7" s="38"/>
      <c r="I7" s="39">
        <f t="shared" ref="I7:J7" si="1">G7/C7</f>
        <v>0.24285714285714285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17</v>
      </c>
      <c r="B8" s="71" t="s">
        <v>18</v>
      </c>
      <c r="C8" s="35">
        <v>4800</v>
      </c>
      <c r="D8" s="36"/>
      <c r="E8" s="35">
        <f t="shared" ref="E8" si="2">C8-G8</f>
        <v>3500</v>
      </c>
      <c r="F8" s="36">
        <f t="shared" ref="F8" si="3">D8-H8</f>
        <v>0</v>
      </c>
      <c r="G8" s="37">
        <v>1300</v>
      </c>
      <c r="H8" s="38"/>
      <c r="I8" s="39">
        <f t="shared" ref="I8" si="4">G8/C8</f>
        <v>0.27083333333333331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>
      <c r="A9" s="73" t="s">
        <v>19</v>
      </c>
      <c r="B9" s="71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>
      <c r="A10" s="73" t="s">
        <v>21</v>
      </c>
      <c r="B10" s="71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>
      <c r="A11" s="102" t="s">
        <v>23</v>
      </c>
      <c r="B11" s="103" t="s">
        <v>24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>
      <c r="A12" s="189" t="s">
        <v>25</v>
      </c>
      <c r="B12" s="190"/>
      <c r="C12" s="74">
        <f t="shared" ref="C12:H12" si="6">SUM(C6:C11)</f>
        <v>19550</v>
      </c>
      <c r="D12" s="75">
        <f t="shared" si="6"/>
        <v>0</v>
      </c>
      <c r="E12" s="74">
        <f t="shared" si="6"/>
        <v>15175</v>
      </c>
      <c r="F12" s="75">
        <f t="shared" si="6"/>
        <v>0</v>
      </c>
      <c r="G12" s="76">
        <f t="shared" si="6"/>
        <v>4375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3314</v>
      </c>
      <c r="N12" s="80">
        <f t="shared" si="7"/>
        <v>0</v>
      </c>
      <c r="O12" s="81">
        <f t="shared" si="7"/>
        <v>300</v>
      </c>
      <c r="P12" s="82">
        <f t="shared" si="7"/>
        <v>0</v>
      </c>
      <c r="Q12" s="52"/>
      <c r="R12" s="66"/>
    </row>
    <row r="13" spans="1:21" ht="20.100000000000001" customHeight="1" thickBot="1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>
      <c r="A14" s="96" t="s">
        <v>26</v>
      </c>
      <c r="B14" s="83"/>
      <c r="C14" s="83"/>
      <c r="D14" s="83"/>
      <c r="F14" s="146" t="s">
        <v>27</v>
      </c>
      <c r="G14" s="147"/>
      <c r="H14" s="120" t="s">
        <v>28</v>
      </c>
      <c r="I14" s="121"/>
      <c r="J14" s="122"/>
      <c r="L14" s="95" t="s">
        <v>29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38" t="s">
        <v>25</v>
      </c>
      <c r="B15" s="139"/>
      <c r="C15" s="86" t="s">
        <v>11</v>
      </c>
      <c r="D15" s="87" t="s">
        <v>12</v>
      </c>
      <c r="F15" s="148"/>
      <c r="G15" s="149"/>
      <c r="H15" s="123"/>
      <c r="I15" s="124"/>
      <c r="J15" s="125"/>
      <c r="L15" s="117" t="s">
        <v>30</v>
      </c>
      <c r="M15" s="117"/>
      <c r="N15" s="117"/>
      <c r="O15" s="117"/>
      <c r="P15" s="98">
        <f>IF(R14=TRUE, 1, 0)</f>
        <v>1</v>
      </c>
    </row>
    <row r="16" spans="1:21" ht="18.75" customHeight="1">
      <c r="A16" s="140" t="s">
        <v>31</v>
      </c>
      <c r="B16" s="141"/>
      <c r="C16" s="88">
        <f>G12+K12</f>
        <v>4375</v>
      </c>
      <c r="D16" s="89">
        <f>H12+L12</f>
        <v>0</v>
      </c>
      <c r="F16" s="194" t="s">
        <v>32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142" t="s">
        <v>33</v>
      </c>
      <c r="B17" s="143"/>
      <c r="C17" s="92">
        <f>M12+O12</f>
        <v>3614</v>
      </c>
      <c r="D17" s="93">
        <f>N12+P12</f>
        <v>0</v>
      </c>
      <c r="F17" s="196" t="s">
        <v>34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>
      <c r="A18" s="144" t="s">
        <v>36</v>
      </c>
      <c r="B18" s="145"/>
      <c r="C18" s="90">
        <f>C16-C17</f>
        <v>761</v>
      </c>
      <c r="D18" s="91">
        <f>D16-D17</f>
        <v>0</v>
      </c>
      <c r="F18" s="175" t="s">
        <v>37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>
      <c r="F19" s="210" t="s">
        <v>38</v>
      </c>
      <c r="G19" s="211"/>
      <c r="H19" s="126" t="e">
        <f>AVERAGE(H16:J18)</f>
        <v>#DIV/0!</v>
      </c>
      <c r="I19" s="127"/>
      <c r="J19" s="128"/>
      <c r="L19" s="115" t="s">
        <v>39</v>
      </c>
      <c r="M19" s="115"/>
      <c r="N19" s="115"/>
      <c r="O19" s="115"/>
      <c r="P19" s="94" t="e">
        <f>IF(R18=TRUE, 1, 0)</f>
        <v>#DIV/0!</v>
      </c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>
      <c r="A22" s="3" t="s">
        <v>40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>
      <c r="A28" s="207" t="s">
        <v>41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>
      <c r="A29" s="5" t="s">
        <v>9</v>
      </c>
      <c r="B29" s="156" t="s">
        <v>42</v>
      </c>
      <c r="C29" s="157"/>
      <c r="D29" s="160" t="s">
        <v>43</v>
      </c>
      <c r="E29" s="161"/>
      <c r="F29" s="161"/>
      <c r="G29" s="162"/>
      <c r="H29" s="160" t="s">
        <v>44</v>
      </c>
      <c r="I29" s="162"/>
      <c r="J29" s="161" t="s">
        <v>45</v>
      </c>
      <c r="K29" s="161"/>
      <c r="L29" s="193" t="s">
        <v>6</v>
      </c>
      <c r="M29" s="193"/>
      <c r="N29" s="191" t="s">
        <v>7</v>
      </c>
      <c r="O29" s="192"/>
      <c r="P29" s="58" t="s">
        <v>46</v>
      </c>
    </row>
    <row r="30" spans="1:18" ht="18.75" customHeight="1" thickBot="1">
      <c r="A30" s="59" t="s">
        <v>47</v>
      </c>
      <c r="B30" s="154" t="s">
        <v>48</v>
      </c>
      <c r="C30" s="155"/>
      <c r="D30" s="163"/>
      <c r="E30" s="164"/>
      <c r="F30" s="164"/>
      <c r="G30" s="165"/>
      <c r="H30" s="163" t="s">
        <v>49</v>
      </c>
      <c r="I30" s="165"/>
      <c r="J30" s="169" t="s">
        <v>49</v>
      </c>
      <c r="K30" s="170"/>
      <c r="L30" s="167">
        <v>0</v>
      </c>
      <c r="M30" s="168"/>
      <c r="N30" s="187">
        <v>1080</v>
      </c>
      <c r="O30" s="188"/>
      <c r="P30" s="57">
        <f t="shared" ref="P30:P32" si="8">L30-N30</f>
        <v>-1080</v>
      </c>
    </row>
    <row r="31" spans="1:18" ht="18.75" customHeight="1" thickBot="1">
      <c r="A31" s="60" t="s">
        <v>47</v>
      </c>
      <c r="B31" s="153" t="s">
        <v>48</v>
      </c>
      <c r="C31" s="153"/>
      <c r="D31" s="150"/>
      <c r="E31" s="151"/>
      <c r="F31" s="151"/>
      <c r="G31" s="152"/>
      <c r="H31" s="150" t="s">
        <v>49</v>
      </c>
      <c r="I31" s="152"/>
      <c r="J31" s="173" t="s">
        <v>49</v>
      </c>
      <c r="K31" s="174"/>
      <c r="L31" s="167">
        <v>0</v>
      </c>
      <c r="M31" s="168"/>
      <c r="N31" s="187">
        <v>832</v>
      </c>
      <c r="O31" s="188"/>
      <c r="P31" s="57">
        <f t="shared" ref="P31" si="9">L31-N31</f>
        <v>-832</v>
      </c>
    </row>
    <row r="32" spans="1:18" ht="18.75" customHeight="1" thickBot="1">
      <c r="A32" s="60" t="s">
        <v>47</v>
      </c>
      <c r="B32" s="153" t="s">
        <v>48</v>
      </c>
      <c r="C32" s="153"/>
      <c r="D32" s="150"/>
      <c r="E32" s="151"/>
      <c r="F32" s="151"/>
      <c r="G32" s="152"/>
      <c r="H32" s="150" t="s">
        <v>49</v>
      </c>
      <c r="I32" s="152"/>
      <c r="J32" s="173" t="s">
        <v>49</v>
      </c>
      <c r="K32" s="174"/>
      <c r="L32" s="167">
        <v>0</v>
      </c>
      <c r="M32" s="168"/>
      <c r="N32" s="187">
        <v>701</v>
      </c>
      <c r="O32" s="188"/>
      <c r="P32" s="57">
        <f t="shared" si="8"/>
        <v>-701</v>
      </c>
    </row>
    <row r="33" spans="1:16" ht="19.149999999999999" customHeight="1">
      <c r="A33" s="60" t="s">
        <v>47</v>
      </c>
      <c r="B33" s="158" t="s">
        <v>48</v>
      </c>
      <c r="C33" s="159"/>
      <c r="D33" s="150"/>
      <c r="E33" s="151"/>
      <c r="F33" s="151"/>
      <c r="G33" s="152"/>
      <c r="H33" s="150" t="s">
        <v>49</v>
      </c>
      <c r="I33" s="152"/>
      <c r="J33" s="150" t="s">
        <v>49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B07F77F3-CB18-4D36-83CD-216ED6ACA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2023-01-04T20:38:09Z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