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94B91F2C-4836-4647-A777-7723F79E68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8" i="1" l="1"/>
  <c r="N20" i="1"/>
  <c r="D21" i="1" l="1"/>
  <c r="P16" i="1" s="1"/>
  <c r="E21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<sst xmlns="http://schemas.openxmlformats.org/spreadsheetml/2006/main" count="58" uniqueCount="36">
  <si>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</si>
  <si>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</si>
  <si>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</si>
  <si>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</si>
  <si>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</si>
  <si>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</si>
  <si>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</si>
  <si>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</si>
  <si>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</si>
  <si>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</si>
  <si>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</si>
  <si>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</si>
  <si>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</si>
  <si>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</si>
  <si>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</si>
  <si>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</si>
  <si>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</si>
  <si>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</si>
  <si>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</si>
  <si>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</si>
  <si>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</si>
  <si>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</si>
  <si>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</si>
  <si>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</si>
  <si>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</si>
  <si>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</si>
  <si>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</si>
  <si>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</si>
  <si>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</si>
  <si>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</si>
  <si>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</si>
  <si>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</si>
  <si>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</si>
  <si>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EF-2</t>
  </si>
  <si>
    <t>MEN'S RR</t>
  </si>
  <si>
    <t>WOMEN'S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</si>
</sst>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1" zoomScaleNormal="55" zoomScaleSheetLayoutView="55" workbookViewId="0">
      <selection activeCell="L30" sqref="L3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9" t="s">
        <v>25</v>
      </c>
      <c r="E4" s="140"/>
      <c r="F4" s="137" t="s">
        <v>26</v>
      </c>
      <c r="G4" s="138"/>
      <c r="H4" s="133" t="s">
        <v>27</v>
      </c>
      <c r="I4" s="134"/>
      <c r="J4" s="133" t="s">
        <v>28</v>
      </c>
      <c r="K4" s="134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821</v>
      </c>
      <c r="F6" s="91">
        <v>350</v>
      </c>
      <c r="G6" s="92">
        <v>351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811</v>
      </c>
      <c r="F7" s="93">
        <v>350</v>
      </c>
      <c r="G7" s="94">
        <v>358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831</v>
      </c>
      <c r="F8" s="93">
        <v>350</v>
      </c>
      <c r="G8" s="94">
        <v>358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35</v>
      </c>
      <c r="D9" s="21"/>
      <c r="E9" s="22"/>
      <c r="F9" s="25"/>
      <c r="G9" s="22"/>
      <c r="H9" s="26">
        <v>225</v>
      </c>
      <c r="I9" s="27">
        <v>234</v>
      </c>
      <c r="J9" s="26">
        <v>225</v>
      </c>
      <c r="K9" s="27">
        <v>234</v>
      </c>
    </row>
    <row r="10" spans="2:17" ht="20.100000000000001" customHeight="1" x14ac:dyDescent="0.25">
      <c r="B10" s="40" t="s">
        <v>33</v>
      </c>
      <c r="C10" s="38" t="s">
        <v>34</v>
      </c>
      <c r="D10" s="21"/>
      <c r="E10" s="22"/>
      <c r="F10" s="25"/>
      <c r="G10" s="22"/>
      <c r="H10" s="26">
        <v>525</v>
      </c>
      <c r="I10" s="27">
        <v>531</v>
      </c>
      <c r="J10" s="26">
        <v>525</v>
      </c>
      <c r="K10" s="27">
        <v>531</v>
      </c>
    </row>
    <row r="11" spans="2:17" ht="20.100000000000001" customHeight="1" x14ac:dyDescent="0.25">
      <c r="B11" s="40" t="s">
        <v>9</v>
      </c>
      <c r="C11" s="38" t="s">
        <v>24</v>
      </c>
      <c r="D11" s="21"/>
      <c r="E11" s="22"/>
      <c r="F11" s="25"/>
      <c r="G11" s="22"/>
      <c r="H11" s="26">
        <v>1350</v>
      </c>
      <c r="I11" s="27">
        <v>1397</v>
      </c>
      <c r="J11" s="26">
        <v>0</v>
      </c>
      <c r="K11" s="27">
        <v>0</v>
      </c>
    </row>
    <row r="12" spans="2:17" ht="20.100000000000001" customHeight="1" thickBot="1" x14ac:dyDescent="0.3">
      <c r="B12" s="135" t="s">
        <v>10</v>
      </c>
      <c r="C12" s="136"/>
      <c r="D12" s="41">
        <f>SUM(D6:D11)</f>
        <v>2400</v>
      </c>
      <c r="E12" s="42">
        <f>SUM(E6:E11)</f>
        <v>2463</v>
      </c>
      <c r="F12" s="96">
        <f>SUM(F6:F8)</f>
        <v>1050</v>
      </c>
      <c r="G12" s="97">
        <f>SUM(G6:G8)</f>
        <v>1067</v>
      </c>
      <c r="H12" s="64">
        <f>SUM(H6:H11)</f>
        <v>2100</v>
      </c>
      <c r="I12" s="43">
        <f>SUM(I6:I11)</f>
        <v>2162</v>
      </c>
      <c r="J12" s="64">
        <f>SUM(J6:J11)</f>
        <v>750</v>
      </c>
      <c r="K12" s="95">
        <f>SUM(K6:K11)</f>
        <v>765</v>
      </c>
      <c r="L12" s="33"/>
      <c r="M12" s="33"/>
      <c r="N12" s="34"/>
    </row>
    <row r="13" spans="2:17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7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7" ht="20.100000000000001" customHeight="1" x14ac:dyDescent="0.25">
      <c r="B15" s="127" t="s">
        <v>31</v>
      </c>
      <c r="C15" s="127"/>
      <c r="D15" s="127"/>
      <c r="E15" s="127"/>
      <c r="F15" s="127"/>
      <c r="G15" s="127"/>
      <c r="H15" s="127"/>
      <c r="I15" s="127"/>
      <c r="J15" s="127"/>
      <c r="K15" s="127"/>
      <c r="L15" s="33"/>
      <c r="M15" s="34"/>
    </row>
    <row r="16" spans="2:17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N16" s="1" t="b">
        <f>P16=Q16</f>
        <v>1</v>
      </c>
      <c r="P16" s="1" t="b">
        <f>D21&lt;0</f>
        <v>0</v>
      </c>
      <c r="Q16" s="1" t="b">
        <f>E21&lt;0</f>
        <v>0</v>
      </c>
    </row>
    <row r="17" spans="2:23" ht="18.75" customHeight="1" thickBot="1" x14ac:dyDescent="0.3">
      <c r="B17" s="56" t="s">
        <v>30</v>
      </c>
      <c r="C17" s="44"/>
      <c r="D17" s="44"/>
      <c r="E17" s="44"/>
      <c r="H17" s="129" t="s">
        <v>11</v>
      </c>
      <c r="I17" s="130"/>
      <c r="J17" s="109" t="s">
        <v>12</v>
      </c>
      <c r="K17" s="110"/>
    </row>
    <row r="18" spans="2:23" ht="18.75" customHeight="1" thickBot="1" x14ac:dyDescent="0.3">
      <c r="B18" s="119" t="s">
        <v>10</v>
      </c>
      <c r="C18" s="120"/>
      <c r="D18" s="47" t="s">
        <v>4</v>
      </c>
      <c r="E18" s="48" t="s">
        <v>5</v>
      </c>
      <c r="H18" s="131"/>
      <c r="I18" s="132"/>
      <c r="J18" s="111"/>
      <c r="K18" s="112"/>
      <c r="N18" s="1" t="b">
        <f>P18=Q18</f>
        <v>1</v>
      </c>
      <c r="P18" s="1" t="b">
        <f>J22&lt;0</f>
        <v>0</v>
      </c>
      <c r="Q18" s="1" t="b">
        <f>E21&lt;0</f>
        <v>0</v>
      </c>
    </row>
    <row r="19" spans="2:23" ht="18.75" customHeight="1" x14ac:dyDescent="0.25">
      <c r="B19" s="121" t="s">
        <v>13</v>
      </c>
      <c r="C19" s="122"/>
      <c r="D19" s="49">
        <f>D12</f>
        <v>2400</v>
      </c>
      <c r="E19" s="50">
        <f>E12</f>
        <v>2463</v>
      </c>
      <c r="H19" s="77" t="s">
        <v>14</v>
      </c>
      <c r="I19" s="78"/>
      <c r="J19" s="60"/>
      <c r="K19" s="66">
        <v>1.9E-3</v>
      </c>
    </row>
    <row r="20" spans="2:23" ht="18.75" customHeight="1" thickBot="1" x14ac:dyDescent="0.3">
      <c r="B20" s="123" t="s">
        <v>15</v>
      </c>
      <c r="C20" s="124"/>
      <c r="D20" s="53">
        <f>H12</f>
        <v>2100</v>
      </c>
      <c r="E20" s="54">
        <f>I12</f>
        <v>2162</v>
      </c>
      <c r="H20" s="79" t="s">
        <v>16</v>
      </c>
      <c r="I20" s="80"/>
      <c r="J20" s="67"/>
      <c r="K20" s="68">
        <v>6.7000000000000002E-3</v>
      </c>
      <c r="N20" s="1" t="b">
        <f>AND(J22&gt;=-0.02, J22&lt;=0.02)</f>
        <v>1</v>
      </c>
    </row>
    <row r="21" spans="2:23" ht="16.5" customHeight="1" thickBot="1" x14ac:dyDescent="0.35">
      <c r="B21" s="125" t="s">
        <v>17</v>
      </c>
      <c r="C21" s="126"/>
      <c r="D21" s="51">
        <f>D19-D20</f>
        <v>300</v>
      </c>
      <c r="E21" s="52">
        <f>E19-E20</f>
        <v>301</v>
      </c>
      <c r="H21" s="75" t="s">
        <v>18</v>
      </c>
      <c r="I21" s="76"/>
      <c r="J21" s="69"/>
      <c r="K21" s="70">
        <v>1.7299999999999999E-2</v>
      </c>
    </row>
    <row r="22" spans="2:23" ht="16.5" customHeight="1" thickBot="1" x14ac:dyDescent="0.3">
      <c r="H22" s="73" t="s">
        <v>19</v>
      </c>
      <c r="I22" s="74"/>
      <c r="J22" s="71">
        <f>IFERROR(AVERAGE(J19:K21),"")</f>
        <v>8.6333333333333331E-3</v>
      </c>
      <c r="K22" s="72"/>
    </row>
    <row r="23" spans="2:23" ht="16.5" customHeight="1" x14ac:dyDescent="0.25">
      <c r="H23" s="85"/>
      <c r="I23" s="85"/>
      <c r="J23" s="86"/>
      <c r="K23" s="86"/>
      <c r="S23" s="63"/>
      <c r="T23" s="63"/>
      <c r="U23" s="63"/>
      <c r="V23" s="63"/>
      <c r="W23" s="55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28" t="s">
        <v>32</v>
      </c>
      <c r="C25" s="128"/>
      <c r="D25" s="128"/>
      <c r="E25" s="128"/>
      <c r="F25" s="128"/>
      <c r="G25" s="128"/>
      <c r="H25" s="128"/>
      <c r="I25" s="128"/>
      <c r="J25" s="128"/>
      <c r="K25" s="128"/>
      <c r="S25" s="63"/>
      <c r="T25" s="63"/>
      <c r="U25" s="63"/>
      <c r="V25" s="63"/>
      <c r="W25" s="55"/>
    </row>
    <row r="26" spans="2:23" ht="21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16.5" customHeight="1" thickBot="1" x14ac:dyDescent="0.3">
      <c r="B27" s="56" t="s">
        <v>29</v>
      </c>
      <c r="C27" s="44"/>
      <c r="D27" s="44"/>
      <c r="E27" s="44"/>
      <c r="G27" s="65"/>
      <c r="H27" s="129" t="s">
        <v>11</v>
      </c>
      <c r="I27" s="130"/>
      <c r="J27" s="109" t="s">
        <v>12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19" t="s">
        <v>10</v>
      </c>
      <c r="C28" s="120"/>
      <c r="D28" s="47" t="s">
        <v>4</v>
      </c>
      <c r="E28" s="48" t="s">
        <v>5</v>
      </c>
      <c r="G28" s="89"/>
      <c r="H28" s="131"/>
      <c r="I28" s="132"/>
      <c r="J28" s="111"/>
      <c r="K28" s="112"/>
      <c r="S28" s="63"/>
      <c r="T28" s="63"/>
      <c r="U28" s="63"/>
      <c r="V28" s="63"/>
      <c r="W28" s="55"/>
    </row>
    <row r="29" spans="2:23" ht="20.399999999999999" customHeight="1" x14ac:dyDescent="0.25">
      <c r="B29" s="121" t="s">
        <v>13</v>
      </c>
      <c r="C29" s="122"/>
      <c r="D29" s="98">
        <f>F12</f>
        <v>1050</v>
      </c>
      <c r="E29" s="99">
        <f>G12</f>
        <v>1067</v>
      </c>
      <c r="G29" s="89"/>
      <c r="H29" s="77" t="s">
        <v>14</v>
      </c>
      <c r="I29" s="78"/>
      <c r="J29" s="113">
        <v>2.3E-3</v>
      </c>
      <c r="K29" s="114"/>
      <c r="S29" s="63"/>
      <c r="T29" s="63"/>
      <c r="U29" s="63"/>
      <c r="V29" s="63"/>
      <c r="W29" s="55"/>
    </row>
    <row r="30" spans="2:23" ht="16.5" customHeight="1" thickBot="1" x14ac:dyDescent="0.3">
      <c r="B30" s="123" t="s">
        <v>15</v>
      </c>
      <c r="C30" s="124"/>
      <c r="D30" s="53">
        <f>J12</f>
        <v>750</v>
      </c>
      <c r="E30" s="54">
        <f>K12</f>
        <v>765</v>
      </c>
      <c r="G30" s="89"/>
      <c r="H30" s="79" t="s">
        <v>16</v>
      </c>
      <c r="I30" s="80"/>
      <c r="J30" s="115">
        <v>7.4000000000000003E-3</v>
      </c>
      <c r="K30" s="116"/>
      <c r="S30" s="63"/>
      <c r="T30" s="63"/>
      <c r="U30" s="63"/>
      <c r="V30" s="63"/>
      <c r="W30" s="55"/>
    </row>
    <row r="31" spans="2:23" ht="13.65" customHeight="1" thickBot="1" x14ac:dyDescent="0.35">
      <c r="B31" s="125" t="s">
        <v>17</v>
      </c>
      <c r="C31" s="126"/>
      <c r="D31" s="51">
        <f>D29-D30</f>
        <v>300</v>
      </c>
      <c r="E31" s="52">
        <f>E29-E30</f>
        <v>302</v>
      </c>
      <c r="G31" s="89"/>
      <c r="H31" s="75" t="s">
        <v>18</v>
      </c>
      <c r="I31" s="76"/>
      <c r="J31" s="117">
        <v>1.29E-2</v>
      </c>
      <c r="K31" s="118"/>
      <c r="S31" s="63"/>
      <c r="T31" s="63"/>
      <c r="U31" s="63"/>
      <c r="V31" s="63"/>
      <c r="W31" s="57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19</v>
      </c>
      <c r="I32" s="74"/>
      <c r="J32" s="71">
        <f>IFERROR(AVERAGE(J29:K31),"")</f>
        <v>7.5333333333333337E-3</v>
      </c>
      <c r="K32" s="72"/>
      <c r="L32" s="30"/>
      <c r="M32" s="5"/>
    </row>
    <row r="33" spans="2:13" ht="13.5" customHeight="1" x14ac:dyDescent="0.25">
      <c r="B33" s="28"/>
      <c r="C33" s="28"/>
      <c r="D33" s="28"/>
      <c r="E33" s="28"/>
      <c r="F33" s="28"/>
      <c r="G33" s="89"/>
      <c r="L33" s="3"/>
    </row>
    <row r="34" spans="2:13" ht="20.100000000000001" customHeight="1" thickBot="1" x14ac:dyDescent="0.3">
      <c r="B34" s="3" t="s">
        <v>20</v>
      </c>
      <c r="C34" s="3"/>
      <c r="D34" s="3"/>
      <c r="E34" s="3"/>
      <c r="F34" s="3"/>
      <c r="G34" s="3"/>
      <c r="H34" s="3"/>
      <c r="I34" s="3"/>
      <c r="J34" s="3"/>
      <c r="K34" s="3"/>
      <c r="L34" s="58"/>
      <c r="M34" s="35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99D98F-C1C0-406E-8698-B9477E651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2026-01-28T23:17:43Z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