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C97D553D-E244-4787-953C-2CC5C3DED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<sst xmlns="http://schemas.openxmlformats.org/spreadsheetml/2006/main" count="69" uniqueCount="43">
  <si>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</si>
  <si>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</si>
  <si>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</si>
  <si>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</si>
  <si>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</si>
  <si>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</si>
  <si>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</si>
  <si>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</si>
  <si>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</si>
  <si>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</si>
  <si>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</si>
  <si>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</si>
  <si>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</si>
  <si>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</si>
  <si>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</si>
  <si>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</si>
  <si>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</si>
  <si>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</si>
  <si>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</si>
  <si>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</si>
  <si>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</si>
  <si>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</si>
  <si>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</si>
  <si>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</si>
  <si>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</si>
  <si>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</si>
  <si>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</si>
  <si>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</si>
  <si>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</si>
  <si>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</si>
  <si>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</si>
  <si>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</si>
  <si>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</si>
  <si>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</si>
  <si>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</si>
  <si>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</si>
  <si>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</si>
  <si>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</si>
  <si>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</si>
  <si>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</si>
  <si>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</si>
  <si>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EF-2</t>
  </si>
  <si>
    <t>EF-2 was found to be not in operation.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</si>
</sst>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/>
      <c r="C6" s="23">
        <v>4000</v>
      </c>
      <c r="D6" s="24">
        <v>3885</v>
      </c>
      <c r="E6" s="23">
        <f t="shared" ref="E6:F7" si="0">C6-G6</f>
        <v>3200</v>
      </c>
      <c r="F6" s="24">
        <f t="shared" si="0"/>
        <v>3059</v>
      </c>
      <c r="G6" s="25">
        <v>800</v>
      </c>
      <c r="H6" s="26">
        <v>826</v>
      </c>
      <c r="I6" s="27">
        <f>G6/C6</f>
        <v>0.2</v>
      </c>
      <c r="J6" s="28">
        <f>H6/D6</f>
        <v>0.21261261261261261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/>
      <c r="C7" s="35">
        <v>2000</v>
      </c>
      <c r="D7" s="36">
        <v>1640</v>
      </c>
      <c r="E7" s="35">
        <f t="shared" si="0"/>
        <v>1600</v>
      </c>
      <c r="F7" s="36">
        <f t="shared" si="0"/>
        <v>1265</v>
      </c>
      <c r="G7" s="37">
        <v>400</v>
      </c>
      <c r="H7" s="38">
        <v>375</v>
      </c>
      <c r="I7" s="39">
        <f t="shared" ref="I7:J7" si="1">G7/C7</f>
        <v>0.2</v>
      </c>
      <c r="J7" s="40">
        <f t="shared" si="1"/>
        <v>0.22865853658536586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11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2104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40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4005</v>
      </c>
      <c r="O9" s="45"/>
      <c r="P9" s="46"/>
      <c r="Q9" s="63"/>
      <c r="R9" s="68"/>
    </row>
    <row r="10" spans="1:21" ht="20.100000000000001" customHeight="1" thickBot="1" x14ac:dyDescent="0.25">
      <c r="A10" s="75" t="s">
        <v>41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/>
      <c r="P10" s="53">
        <v>0</v>
      </c>
      <c r="Q10" s="63"/>
      <c r="R10" s="68"/>
    </row>
    <row r="11" spans="1:21" ht="20.100000000000001" customHeight="1" thickBot="1" x14ac:dyDescent="0.25">
      <c r="A11" s="104" t="s">
        <v>29</v>
      </c>
      <c r="B11" s="105"/>
      <c r="C11" s="76">
        <f>SUM(C6:C10)</f>
        <v>6000</v>
      </c>
      <c r="D11" s="77">
        <f>SUM(D6:D10)</f>
        <v>5525</v>
      </c>
      <c r="E11" s="76">
        <f>SUM(E6:E10)</f>
        <v>4800</v>
      </c>
      <c r="F11" s="77">
        <f>SUM(F6:F10)</f>
        <v>4324</v>
      </c>
      <c r="G11" s="78">
        <f>SUM(G6:G10)</f>
        <v>1200</v>
      </c>
      <c r="H11" s="79">
        <f>SUM(H6:H10)</f>
        <v>1201</v>
      </c>
      <c r="I11" s="80"/>
      <c r="J11" s="81"/>
      <c r="K11" s="78">
        <f>SUM(K6:K10)</f>
        <v>0</v>
      </c>
      <c r="L11" s="79">
        <f>SUM(L6:L10)</f>
        <v>2104</v>
      </c>
      <c r="M11" s="103">
        <f>SUM(M6:M10)</f>
        <v>0</v>
      </c>
      <c r="N11" s="82">
        <f>SUM(N6:N10)</f>
        <v>4005</v>
      </c>
      <c r="O11" s="83">
        <f>SUM(O6:O10)</f>
        <v>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30</v>
      </c>
      <c r="B13" s="85"/>
      <c r="C13" s="85"/>
      <c r="D13" s="85"/>
      <c r="F13" s="197" t="s">
        <v>12</v>
      </c>
      <c r="G13" s="198"/>
      <c r="H13" s="171" t="s">
        <v>33</v>
      </c>
      <c r="I13" s="172"/>
      <c r="J13" s="173"/>
      <c r="L13" s="97" t="s">
        <v>35</v>
      </c>
      <c r="M13" s="86"/>
      <c r="N13" s="86"/>
      <c r="O13" s="86"/>
      <c r="P13" s="86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5">
      <c r="A14" s="189" t="s">
        <v>29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38</v>
      </c>
      <c r="M14" s="168"/>
      <c r="N14" s="168"/>
      <c r="O14" s="168"/>
      <c r="P14" s="100">
        <f>IF(R13=TRUE, 1, 0)</f>
        <v>0</v>
      </c>
    </row>
    <row r="15" spans="1:21" ht="18.75" customHeight="1" x14ac:dyDescent="0.2">
      <c r="A15" s="191" t="s">
        <v>32</v>
      </c>
      <c r="B15" s="192"/>
      <c r="C15" s="90">
        <f>G11+K11</f>
        <v>1200</v>
      </c>
      <c r="D15" s="91">
        <f>H11+L11</f>
        <v>3305</v>
      </c>
      <c r="F15" s="120" t="s">
        <v>13</v>
      </c>
      <c r="G15" s="121"/>
      <c r="H15" s="180">
        <v>-2.2000000000000001E-3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25">
      <c r="A16" s="193" t="s">
        <v>31</v>
      </c>
      <c r="B16" s="194"/>
      <c r="C16" s="94">
        <f>M11+O11</f>
        <v>0</v>
      </c>
      <c r="D16" s="95">
        <f>N11+P11</f>
        <v>4005</v>
      </c>
      <c r="F16" s="122" t="s">
        <v>14</v>
      </c>
      <c r="G16" s="123"/>
      <c r="H16" s="183"/>
      <c r="I16" s="184"/>
      <c r="J16" s="185"/>
      <c r="L16" s="170" t="s">
        <v>36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">
      <c r="A17" s="195" t="s">
        <v>18</v>
      </c>
      <c r="B17" s="196"/>
      <c r="C17" s="92">
        <f>C15-C16</f>
        <v>1200</v>
      </c>
      <c r="D17" s="93">
        <f>D15-D16</f>
        <v>-700</v>
      </c>
      <c r="F17" s="201" t="s">
        <v>15</v>
      </c>
      <c r="G17" s="202"/>
      <c r="H17" s="186">
        <v>-4.4000000000000003E-3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25">
      <c r="F18" s="136" t="s">
        <v>16</v>
      </c>
      <c r="G18" s="137"/>
      <c r="H18" s="177">
        <f>AVERAGE(H15:J17)</f>
        <v>-3.3E-3</v>
      </c>
      <c r="I18" s="178"/>
      <c r="J18" s="179"/>
      <c r="L18" s="166" t="s">
        <v>37</v>
      </c>
      <c r="M18" s="166"/>
      <c r="N18" s="166"/>
      <c r="O18" s="16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 t="s">
        <v>42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25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5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5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5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5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2023-08-02T12:38:57Z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