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0B026A58-7E2D-4278-8155-47BE84EA18EE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<sst xmlns="http://schemas.openxmlformats.org/spreadsheetml/2006/main" count="84" uniqueCount="53">
  <si>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</si>
  <si>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</si>
  <si>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</si>
  <si>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</si>
  <si>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</si>
  <si>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</si>
  <si>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</si>
  <si>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</si>
  <si>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</si>
  <si>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</si>
  <si>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</si>
  <si>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</si>
  <si>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</si>
  <si>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</si>
  <si>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</si>
  <si>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</si>
  <si>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 xml:space="preserve">SIDE DINNING </t>
  </si>
  <si>
    <t>AC-3</t>
  </si>
  <si>
    <t xml:space="preserve">DINNING </t>
  </si>
  <si>
    <t>AC-4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</si>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</sst>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4" zoomScale="80" zoomScaleNormal="85" zoomScaleSheetLayoutView="80" workbookViewId="0">
      <selection activeCell="M13" sqref="M13"/>
    </sheetView>
  </sheetViews>
  <sheetFormatPr defaultColWidth="9.140625" defaultRowHeight="12.7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 t="s">
        <v>14</v>
      </c>
      <c r="C6" s="23">
        <v>9500</v>
      </c>
      <c r="D6" s="24"/>
      <c r="E6" s="23">
        <f t="shared" ref="E6:F7" si="0">C6-G6</f>
        <v>8020</v>
      </c>
      <c r="F6" s="24">
        <f t="shared" si="0"/>
        <v>0</v>
      </c>
      <c r="G6" s="25">
        <v>1480</v>
      </c>
      <c r="H6" s="26"/>
      <c r="I6" s="27">
        <f>G6/C6</f>
        <v>0.15578947368421053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15</v>
      </c>
      <c r="B7" s="71" t="s">
        <v>16</v>
      </c>
      <c r="C7" s="35">
        <v>5300</v>
      </c>
      <c r="D7" s="36"/>
      <c r="E7" s="35">
        <f t="shared" si="0"/>
        <v>3750</v>
      </c>
      <c r="F7" s="36">
        <f t="shared" si="0"/>
        <v>0</v>
      </c>
      <c r="G7" s="37">
        <v>1550</v>
      </c>
      <c r="H7" s="38"/>
      <c r="I7" s="39">
        <f t="shared" ref="I7:J7" si="1">G7/C7</f>
        <v>0.29245283018867924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>
      <c r="A8" s="73" t="s">
        <v>17</v>
      </c>
      <c r="B8" s="71" t="s">
        <v>18</v>
      </c>
      <c r="C8" s="35">
        <v>5600</v>
      </c>
      <c r="D8" s="36"/>
      <c r="E8" s="35">
        <f t="shared" ref="E8:E11" si="2">C8-G8</f>
        <v>4025</v>
      </c>
      <c r="F8" s="36">
        <f t="shared" ref="F8:F11" si="3">D8-H8</f>
        <v>0</v>
      </c>
      <c r="G8" s="37">
        <v>1575</v>
      </c>
      <c r="H8" s="38"/>
      <c r="I8" s="39">
        <f t="shared" ref="I8:I9" si="4">G8/C8</f>
        <v>0.28125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hidden="1" customHeight="1">
      <c r="A9" s="73" t="s">
        <v>19</v>
      </c>
      <c r="B9" s="71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>
      <c r="A10" s="101" t="s">
        <v>20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>
      <c r="A11" s="73" t="s">
        <v>21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22</v>
      </c>
      <c r="B12" s="71" t="s">
        <v>23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00000000000001" customHeight="1">
      <c r="A13" s="73" t="s">
        <v>24</v>
      </c>
      <c r="B13" s="71" t="s">
        <v>25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00000000000001" customHeight="1" thickBot="1">
      <c r="A14" s="116" t="s">
        <v>26</v>
      </c>
      <c r="B14" s="117" t="s">
        <v>27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300</v>
      </c>
      <c r="P14" s="126"/>
      <c r="Q14" s="61"/>
      <c r="R14" s="66"/>
    </row>
    <row r="15" spans="1:18" ht="20.100000000000001" customHeight="1" thickBot="1">
      <c r="A15" s="203" t="s">
        <v>28</v>
      </c>
      <c r="B15" s="204"/>
      <c r="C15" s="74">
        <f t="shared" ref="C15:H15" si="8">SUM(C6:C14)</f>
        <v>20400</v>
      </c>
      <c r="D15" s="75">
        <f t="shared" si="8"/>
        <v>0</v>
      </c>
      <c r="E15" s="74">
        <f t="shared" si="8"/>
        <v>15795</v>
      </c>
      <c r="F15" s="75">
        <f t="shared" si="8"/>
        <v>0</v>
      </c>
      <c r="G15" s="76">
        <f t="shared" si="8"/>
        <v>4605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3315</v>
      </c>
      <c r="N15" s="80">
        <f t="shared" si="9"/>
        <v>0</v>
      </c>
      <c r="O15" s="81">
        <f t="shared" si="9"/>
        <v>300</v>
      </c>
      <c r="P15" s="82">
        <f t="shared" si="9"/>
        <v>0</v>
      </c>
      <c r="Q15" s="52"/>
      <c r="R15" s="66"/>
    </row>
    <row r="16" spans="1:18" ht="20.100000000000001" customHeight="1" thickBot="1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>
      <c r="A17" s="96" t="s">
        <v>29</v>
      </c>
      <c r="B17" s="83"/>
      <c r="C17" s="83"/>
      <c r="D17" s="83"/>
      <c r="F17" s="160" t="s">
        <v>30</v>
      </c>
      <c r="G17" s="161"/>
      <c r="H17" s="134" t="s">
        <v>31</v>
      </c>
      <c r="I17" s="135"/>
      <c r="J17" s="136"/>
      <c r="L17" s="95" t="s">
        <v>32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>
      <c r="A18" s="152" t="s">
        <v>28</v>
      </c>
      <c r="B18" s="153"/>
      <c r="C18" s="86" t="s">
        <v>11</v>
      </c>
      <c r="D18" s="87" t="s">
        <v>12</v>
      </c>
      <c r="F18" s="162"/>
      <c r="G18" s="163"/>
      <c r="H18" s="137"/>
      <c r="I18" s="138"/>
      <c r="J18" s="139"/>
      <c r="L18" s="131" t="s">
        <v>33</v>
      </c>
      <c r="M18" s="131"/>
      <c r="N18" s="131"/>
      <c r="O18" s="131"/>
      <c r="P18" s="98">
        <f>IF(R17=TRUE, 1, 0)</f>
        <v>1</v>
      </c>
    </row>
    <row r="19" spans="1:21" ht="18.75" customHeight="1">
      <c r="A19" s="154" t="s">
        <v>34</v>
      </c>
      <c r="B19" s="155"/>
      <c r="C19" s="88">
        <f>G15+K15</f>
        <v>4605</v>
      </c>
      <c r="D19" s="89">
        <f>H15+L15</f>
        <v>0</v>
      </c>
      <c r="F19" s="208" t="s">
        <v>35</v>
      </c>
      <c r="G19" s="209"/>
      <c r="H19" s="143"/>
      <c r="I19" s="144"/>
      <c r="J19" s="145"/>
      <c r="L19" s="132"/>
      <c r="M19" s="132"/>
      <c r="N19" s="132"/>
      <c r="O19" s="132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>
      <c r="A20" s="156" t="s">
        <v>36</v>
      </c>
      <c r="B20" s="157"/>
      <c r="C20" s="92">
        <f>M15+O15</f>
        <v>3615</v>
      </c>
      <c r="D20" s="93">
        <f>N15+P15</f>
        <v>0</v>
      </c>
      <c r="F20" s="210" t="s">
        <v>37</v>
      </c>
      <c r="G20" s="211"/>
      <c r="H20" s="146"/>
      <c r="I20" s="147"/>
      <c r="J20" s="148"/>
      <c r="L20" s="133" t="s">
        <v>38</v>
      </c>
      <c r="M20" s="133"/>
      <c r="N20" s="133"/>
      <c r="O20" s="133"/>
      <c r="P20" s="99" t="e">
        <f>IF(R19=TRUE, 1, 0)</f>
        <v>#DIV/0!</v>
      </c>
    </row>
    <row r="21" spans="1:21" ht="18.75" customHeight="1" thickBot="1">
      <c r="A21" s="158" t="s">
        <v>39</v>
      </c>
      <c r="B21" s="159"/>
      <c r="C21" s="90">
        <f>C19-C20</f>
        <v>990</v>
      </c>
      <c r="D21" s="91">
        <f>D19-D20</f>
        <v>0</v>
      </c>
      <c r="F21" s="189" t="s">
        <v>40</v>
      </c>
      <c r="G21" s="190"/>
      <c r="H21" s="149"/>
      <c r="I21" s="150"/>
      <c r="J21" s="151"/>
      <c r="L21" s="132"/>
      <c r="M21" s="132"/>
      <c r="N21" s="132"/>
      <c r="O21" s="132"/>
      <c r="P21" s="100"/>
      <c r="R21" s="1" t="e">
        <f>AND(H22&gt;=-0.02, H22&lt;=0.02)</f>
        <v>#DIV/0!</v>
      </c>
    </row>
    <row r="22" spans="1:21" ht="16.5" customHeight="1" thickBot="1">
      <c r="F22" s="224" t="s">
        <v>41</v>
      </c>
      <c r="G22" s="225"/>
      <c r="H22" s="140" t="e">
        <f>AVERAGE(H19:J21)</f>
        <v>#DIV/0!</v>
      </c>
      <c r="I22" s="141"/>
      <c r="J22" s="142"/>
      <c r="L22" s="129" t="s">
        <v>42</v>
      </c>
      <c r="M22" s="129"/>
      <c r="N22" s="129"/>
      <c r="O22" s="129"/>
      <c r="P22" s="94" t="e">
        <f>IF(R21=TRUE, 1, 0)</f>
        <v>#DIV/0!</v>
      </c>
    </row>
    <row r="23" spans="1:21" ht="13.7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9"/>
      <c r="M23" s="129"/>
      <c r="N23" s="129"/>
      <c r="O23" s="129"/>
      <c r="P23" s="97"/>
    </row>
    <row r="24" spans="1:21" ht="13.7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>
      <c r="A25" s="3" t="s">
        <v>43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  <c r="Q26" s="67"/>
    </row>
    <row r="27" spans="1:21" ht="20.100000000000001" customHeight="1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67"/>
    </row>
    <row r="28" spans="1:21" ht="20.100000000000001" customHeight="1" thickBot="1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</row>
    <row r="29" spans="1:21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>
      <c r="A31" s="221" t="s">
        <v>44</v>
      </c>
      <c r="B31" s="222"/>
      <c r="C31" s="222"/>
      <c r="D31" s="222"/>
      <c r="E31" s="222"/>
      <c r="F31" s="22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>
      <c r="A32" s="5" t="s">
        <v>9</v>
      </c>
      <c r="B32" s="170" t="s">
        <v>45</v>
      </c>
      <c r="C32" s="171"/>
      <c r="D32" s="174" t="s">
        <v>46</v>
      </c>
      <c r="E32" s="175"/>
      <c r="F32" s="175"/>
      <c r="G32" s="176"/>
      <c r="H32" s="174" t="s">
        <v>47</v>
      </c>
      <c r="I32" s="176"/>
      <c r="J32" s="175" t="s">
        <v>48</v>
      </c>
      <c r="K32" s="175"/>
      <c r="L32" s="207" t="s">
        <v>6</v>
      </c>
      <c r="M32" s="207"/>
      <c r="N32" s="205" t="s">
        <v>7</v>
      </c>
      <c r="O32" s="206"/>
      <c r="P32" s="58" t="s">
        <v>49</v>
      </c>
    </row>
    <row r="33" spans="1:16" ht="18.75" customHeight="1" thickBot="1">
      <c r="A33" s="59" t="s">
        <v>50</v>
      </c>
      <c r="B33" s="168" t="s">
        <v>51</v>
      </c>
      <c r="C33" s="169"/>
      <c r="D33" s="177"/>
      <c r="E33" s="178"/>
      <c r="F33" s="178"/>
      <c r="G33" s="179"/>
      <c r="H33" s="177" t="s">
        <v>52</v>
      </c>
      <c r="I33" s="179"/>
      <c r="J33" s="183" t="s">
        <v>52</v>
      </c>
      <c r="K33" s="184"/>
      <c r="L33" s="181">
        <v>0</v>
      </c>
      <c r="M33" s="182"/>
      <c r="N33" s="201">
        <v>1080</v>
      </c>
      <c r="O33" s="202"/>
      <c r="P33" s="57">
        <f t="shared" ref="P33:P35" si="10">L33-N33</f>
        <v>-1080</v>
      </c>
    </row>
    <row r="34" spans="1:16" ht="18.75" customHeight="1" thickBot="1">
      <c r="A34" s="60" t="s">
        <v>50</v>
      </c>
      <c r="B34" s="167" t="s">
        <v>51</v>
      </c>
      <c r="C34" s="167"/>
      <c r="D34" s="164"/>
      <c r="E34" s="165"/>
      <c r="F34" s="165"/>
      <c r="G34" s="166"/>
      <c r="H34" s="164" t="s">
        <v>52</v>
      </c>
      <c r="I34" s="166"/>
      <c r="J34" s="187" t="s">
        <v>52</v>
      </c>
      <c r="K34" s="188"/>
      <c r="L34" s="181">
        <v>0</v>
      </c>
      <c r="M34" s="182"/>
      <c r="N34" s="201">
        <v>832</v>
      </c>
      <c r="O34" s="202"/>
      <c r="P34" s="57">
        <f t="shared" ref="P34" si="11">L34-N34</f>
        <v>-832</v>
      </c>
    </row>
    <row r="35" spans="1:16" ht="18.75" customHeight="1" thickBot="1">
      <c r="A35" s="60" t="s">
        <v>50</v>
      </c>
      <c r="B35" s="167" t="s">
        <v>51</v>
      </c>
      <c r="C35" s="167"/>
      <c r="D35" s="164"/>
      <c r="E35" s="165"/>
      <c r="F35" s="165"/>
      <c r="G35" s="166"/>
      <c r="H35" s="164" t="s">
        <v>52</v>
      </c>
      <c r="I35" s="166"/>
      <c r="J35" s="187" t="s">
        <v>52</v>
      </c>
      <c r="K35" s="188"/>
      <c r="L35" s="181">
        <v>0</v>
      </c>
      <c r="M35" s="182"/>
      <c r="N35" s="201">
        <v>701</v>
      </c>
      <c r="O35" s="202"/>
      <c r="P35" s="57">
        <f t="shared" si="10"/>
        <v>-701</v>
      </c>
    </row>
    <row r="36" spans="1:16" ht="19.149999999999999" customHeight="1">
      <c r="A36" s="60" t="s">
        <v>50</v>
      </c>
      <c r="B36" s="172" t="s">
        <v>51</v>
      </c>
      <c r="C36" s="173"/>
      <c r="D36" s="164"/>
      <c r="E36" s="165"/>
      <c r="F36" s="165"/>
      <c r="G36" s="166"/>
      <c r="H36" s="164" t="s">
        <v>52</v>
      </c>
      <c r="I36" s="166"/>
      <c r="J36" s="164" t="s">
        <v>52</v>
      </c>
      <c r="K36" s="180"/>
      <c r="L36" s="185">
        <v>0</v>
      </c>
      <c r="M36" s="186"/>
      <c r="N36" s="127">
        <v>390</v>
      </c>
      <c r="O36" s="128"/>
      <c r="P36" s="57">
        <f>L36-N36</f>
        <v>-390</v>
      </c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  <row r="585" spans="12:15">
      <c r="L585" s="2"/>
      <c r="M585" s="2"/>
      <c r="N585" s="2"/>
      <c r="O585" s="2"/>
    </row>
    <row r="586" spans="12:1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9AEA1F-73EB-462D-8E37-CE4AE87E5718}"/>
</file>

<file path=customXml/itemProps2.xml><?xml version="1.0" encoding="utf-8"?>
<ds:datastoreItem xmlns:ds="http://schemas.openxmlformats.org/officeDocument/2006/customXml" ds:itemID="{8E1713B8-99F3-40AD-8A02-F3EEB8EE0E7F}"/>
</file>

<file path=customXml/itemProps3.xml><?xml version="1.0" encoding="utf-8"?>
<ds:datastoreItem xmlns:ds="http://schemas.openxmlformats.org/officeDocument/2006/customXml" ds:itemID="{7D086BA7-F0E6-4CD3-AF88-10A3C2309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2024-02-02T22:32:23Z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