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C92D48C3-E9AD-46F1-A192-D95A763EF6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<sst xmlns="http://schemas.openxmlformats.org/spreadsheetml/2006/main" count="87" uniqueCount="56">
  <si>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</si>
  <si>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</si>
  <si>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</si>
  <si>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</si>
  <si>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</si>
  <si>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</si>
  <si>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</si>
  <si>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</si>
  <si>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</si>
  <si>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</si>
  <si>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</si>
  <si>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</si>
  <si>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</si>
  <si>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</si>
  <si>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</si>
  <si>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</si>
  <si>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</si>
  <si>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</si>
  <si>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</si>
  <si>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</si>
  <si>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</si>
  <si>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</si>
  <si>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</si>
  <si>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</si>
  <si>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</si>
  <si>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</si>
  <si>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</si>
  <si>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</si>
  <si>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</si>
  <si>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</si>
  <si>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</si>
  <si>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</si>
  <si>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</si>
  <si>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</si>
  <si>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</si>
  <si>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</si>
  <si>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</si>
  <si>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</si>
  <si>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</si>
  <si>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</si>
  <si>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</si>
  <si>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</si>
  <si>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</si>
  <si>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</si>
  <si>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</si>
  <si>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</si>
  <si>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</si>
  <si>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</si>
  <si>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</si>
  <si>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</si>
  <si>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KITCHEN</t>
  </si>
  <si>
    <t>DINING</t>
  </si>
  <si>
    <t>SERVINGJ/ORDER AREA</t>
  </si>
  <si>
    <t>DINING B</t>
  </si>
  <si>
    <t>PLAYGROUND</t>
  </si>
  <si>
    <t xml:space="preserve">MULTIPURPOSE/OFFICE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</si>
</sst>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85" zoomScaleSheetLayoutView="80" workbookViewId="0">
      <selection activeCell="W24" sqref="W2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50</v>
      </c>
      <c r="C6" s="23">
        <v>8750</v>
      </c>
      <c r="D6" s="24"/>
      <c r="E6" s="23">
        <f t="shared" ref="E6:F7" si="0">C6-G6</f>
        <v>6750</v>
      </c>
      <c r="F6" s="24">
        <f t="shared" si="0"/>
        <v>0</v>
      </c>
      <c r="G6" s="25">
        <v>2000</v>
      </c>
      <c r="H6" s="26"/>
      <c r="I6" s="27">
        <f>G6/C6</f>
        <v>0.22857142857142856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51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52</v>
      </c>
      <c r="C8" s="35">
        <v>3650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650</v>
      </c>
      <c r="H8" s="38"/>
      <c r="I8" s="39">
        <f t="shared" ref="I8:I9" si="4">G8/C8</f>
        <v>0.17808219178082191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53</v>
      </c>
      <c r="C9" s="35">
        <v>2875</v>
      </c>
      <c r="D9" s="36"/>
      <c r="E9" s="35">
        <f t="shared" si="2"/>
        <v>2165</v>
      </c>
      <c r="F9" s="36">
        <f t="shared" si="3"/>
        <v>0</v>
      </c>
      <c r="G9" s="37">
        <v>710</v>
      </c>
      <c r="H9" s="38"/>
      <c r="I9" s="39">
        <f t="shared" si="4"/>
        <v>0.24695652173913044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45</v>
      </c>
      <c r="B10" s="112" t="s">
        <v>54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customHeight="1" x14ac:dyDescent="0.25">
      <c r="A11" s="73" t="s">
        <v>46</v>
      </c>
      <c r="B11" s="71" t="s">
        <v>55</v>
      </c>
      <c r="C11" s="35">
        <v>1050</v>
      </c>
      <c r="D11" s="36"/>
      <c r="E11" s="35">
        <f t="shared" si="2"/>
        <v>870</v>
      </c>
      <c r="F11" s="36">
        <f t="shared" si="3"/>
        <v>0</v>
      </c>
      <c r="G11" s="37">
        <v>180</v>
      </c>
      <c r="H11" s="38"/>
      <c r="I11" s="39">
        <f t="shared" ref="I11" si="6">G11/C11</f>
        <v>0.17142857142857143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49999999999999" customHeight="1" x14ac:dyDescent="0.25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11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49999999999999" customHeight="1" thickBot="1" x14ac:dyDescent="0.3">
      <c r="A14" s="116" t="s">
        <v>26</v>
      </c>
      <c r="B14" s="117" t="s">
        <v>47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49999999999999" customHeight="1" thickBot="1" x14ac:dyDescent="0.3">
      <c r="A15" s="203" t="s">
        <v>28</v>
      </c>
      <c r="B15" s="204"/>
      <c r="C15" s="74">
        <f t="shared" ref="C15:H15" si="8">SUM(C6:C14)</f>
        <v>21125</v>
      </c>
      <c r="D15" s="75">
        <f t="shared" si="8"/>
        <v>0</v>
      </c>
      <c r="E15" s="74">
        <f t="shared" si="8"/>
        <v>16535</v>
      </c>
      <c r="F15" s="75">
        <f t="shared" si="8"/>
        <v>0</v>
      </c>
      <c r="G15" s="76">
        <f t="shared" si="8"/>
        <v>4590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0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29</v>
      </c>
      <c r="B17" s="83"/>
      <c r="C17" s="83"/>
      <c r="D17" s="83"/>
      <c r="F17" s="160" t="s">
        <v>12</v>
      </c>
      <c r="G17" s="161"/>
      <c r="H17" s="134" t="s">
        <v>32</v>
      </c>
      <c r="I17" s="135"/>
      <c r="J17" s="136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2" t="s">
        <v>28</v>
      </c>
      <c r="B18" s="153"/>
      <c r="C18" s="86" t="s">
        <v>7</v>
      </c>
      <c r="D18" s="87" t="s">
        <v>8</v>
      </c>
      <c r="F18" s="162"/>
      <c r="G18" s="163"/>
      <c r="H18" s="137"/>
      <c r="I18" s="138"/>
      <c r="J18" s="139"/>
      <c r="L18" s="131" t="s">
        <v>37</v>
      </c>
      <c r="M18" s="131"/>
      <c r="N18" s="131"/>
      <c r="O18" s="131"/>
      <c r="P18" s="98">
        <f>IF(R17=TRUE, 1, 0)</f>
        <v>1</v>
      </c>
    </row>
    <row r="19" spans="1:21" ht="18.75" customHeight="1" x14ac:dyDescent="0.35">
      <c r="A19" s="154" t="s">
        <v>31</v>
      </c>
      <c r="B19" s="155"/>
      <c r="C19" s="88">
        <f>G15+K15</f>
        <v>4590</v>
      </c>
      <c r="D19" s="89">
        <f>H15+L15</f>
        <v>0</v>
      </c>
      <c r="F19" s="208" t="s">
        <v>13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56" t="s">
        <v>30</v>
      </c>
      <c r="B20" s="157"/>
      <c r="C20" s="92">
        <f>M15+O15</f>
        <v>3714</v>
      </c>
      <c r="D20" s="93">
        <f>N15+P15</f>
        <v>0</v>
      </c>
      <c r="F20" s="210" t="s">
        <v>14</v>
      </c>
      <c r="G20" s="211"/>
      <c r="H20" s="146"/>
      <c r="I20" s="147"/>
      <c r="J20" s="148"/>
      <c r="L20" s="133" t="s">
        <v>35</v>
      </c>
      <c r="M20" s="133"/>
      <c r="N20" s="133"/>
      <c r="O20" s="133"/>
      <c r="P20" s="99" t="e">
        <f>IF(R19=TRUE, 1, 0)</f>
        <v>#DIV/0!</v>
      </c>
    </row>
    <row r="21" spans="1:21" ht="18.75" customHeight="1" thickBot="1" x14ac:dyDescent="0.4">
      <c r="A21" s="158" t="s">
        <v>18</v>
      </c>
      <c r="B21" s="159"/>
      <c r="C21" s="90">
        <f>C19-C20</f>
        <v>876</v>
      </c>
      <c r="D21" s="91">
        <f>D19-D20</f>
        <v>0</v>
      </c>
      <c r="F21" s="189" t="s">
        <v>15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 x14ac:dyDescent="0.3">
      <c r="F22" s="224" t="s">
        <v>16</v>
      </c>
      <c r="G22" s="225"/>
      <c r="H22" s="140" t="e">
        <f>AVERAGE(H19:J21)</f>
        <v>#DIV/0!</v>
      </c>
      <c r="I22" s="141"/>
      <c r="J22" s="142"/>
      <c r="L22" s="129" t="s">
        <v>36</v>
      </c>
      <c r="M22" s="129"/>
      <c r="N22" s="129"/>
      <c r="O22" s="129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49999999999999" customHeight="1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49999999999999" customHeight="1" thickBot="1" x14ac:dyDescent="0.3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221" t="s">
        <v>19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70" t="s">
        <v>24</v>
      </c>
      <c r="C32" s="171"/>
      <c r="D32" s="174" t="s">
        <v>23</v>
      </c>
      <c r="E32" s="175"/>
      <c r="F32" s="175"/>
      <c r="G32" s="176"/>
      <c r="H32" s="174" t="s">
        <v>20</v>
      </c>
      <c r="I32" s="176"/>
      <c r="J32" s="175" t="s">
        <v>21</v>
      </c>
      <c r="K32" s="175"/>
      <c r="L32" s="207" t="s">
        <v>3</v>
      </c>
      <c r="M32" s="207"/>
      <c r="N32" s="205" t="s">
        <v>4</v>
      </c>
      <c r="O32" s="206"/>
      <c r="P32" s="58" t="s">
        <v>22</v>
      </c>
    </row>
    <row r="33" spans="1:16" ht="18.75" customHeight="1" thickBot="1" x14ac:dyDescent="0.3">
      <c r="A33" s="59" t="s">
        <v>25</v>
      </c>
      <c r="B33" s="168" t="s">
        <v>39</v>
      </c>
      <c r="C33" s="169"/>
      <c r="D33" s="177"/>
      <c r="E33" s="178"/>
      <c r="F33" s="178"/>
      <c r="G33" s="179"/>
      <c r="H33" s="177" t="s">
        <v>40</v>
      </c>
      <c r="I33" s="179"/>
      <c r="J33" s="183" t="s">
        <v>40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 x14ac:dyDescent="0.3">
      <c r="A35" s="60" t="s">
        <v>25</v>
      </c>
      <c r="B35" s="167" t="s">
        <v>39</v>
      </c>
      <c r="C35" s="167"/>
      <c r="D35" s="164"/>
      <c r="E35" s="165"/>
      <c r="F35" s="165"/>
      <c r="G35" s="166"/>
      <c r="H35" s="164" t="s">
        <v>40</v>
      </c>
      <c r="I35" s="166"/>
      <c r="J35" s="187" t="s">
        <v>40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 x14ac:dyDescent="0.25">
      <c r="A36" s="60" t="s">
        <v>25</v>
      </c>
      <c r="B36" s="172" t="s">
        <v>39</v>
      </c>
      <c r="C36" s="173"/>
      <c r="D36" s="164"/>
      <c r="E36" s="165"/>
      <c r="F36" s="165"/>
      <c r="G36" s="166"/>
      <c r="H36" s="164" t="s">
        <v>40</v>
      </c>
      <c r="I36" s="166"/>
      <c r="J36" s="164" t="s">
        <v>40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2025-04-14T20:30:41Z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