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ive Guys/TOLEDO, OH/PROJECT DOCUMENTS/"/>
    </mc:Choice>
  </mc:AlternateContent>
  <xr:revisionPtr revIDLastSave="0" documentId="8_{0E782AD9-BE19-4ACF-B465-BBF064E616D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<sst xmlns="http://schemas.openxmlformats.org/spreadsheetml/2006/main" count="75" uniqueCount="49">
  <si>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</si>
  <si>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</si>
  <si>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</si>
  <si>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</si>
  <si>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</si>
  <si>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</si>
  <si>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</si>
  <si>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</si>
  <si>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</si>
  <si>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</si>
  <si>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</si>
  <si>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</si>
  <si>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</si>
  <si>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</si>
  <si>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DINING</t>
  </si>
  <si>
    <t>RTU-2</t>
  </si>
  <si>
    <t>KITCHEN</t>
  </si>
  <si>
    <t>MUA-1</t>
  </si>
  <si>
    <t>MUA</t>
  </si>
  <si>
    <t xml:space="preserve"> </t>
  </si>
  <si>
    <t>EF-1</t>
  </si>
  <si>
    <t>FRYERS</t>
  </si>
  <si>
    <t>EF-2</t>
  </si>
  <si>
    <t>GRILL</t>
  </si>
  <si>
    <t>EF-3</t>
  </si>
  <si>
    <t>TOILET/MOP SINK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</si>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</sst>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AK10" sqref="AK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82" t="s">
        <v>2</v>
      </c>
      <c r="D4" s="183"/>
      <c r="E4" s="171" t="s">
        <v>3</v>
      </c>
      <c r="F4" s="169"/>
      <c r="G4" s="188" t="s">
        <v>4</v>
      </c>
      <c r="H4" s="189"/>
      <c r="I4" s="180" t="s">
        <v>5</v>
      </c>
      <c r="J4" s="181"/>
      <c r="K4" s="186" t="s">
        <v>6</v>
      </c>
      <c r="L4" s="187"/>
      <c r="M4" s="184" t="s">
        <v>7</v>
      </c>
      <c r="N4" s="185"/>
      <c r="O4" s="184" t="s">
        <v>8</v>
      </c>
      <c r="P4" s="185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14</v>
      </c>
      <c r="C6" s="23">
        <v>4100</v>
      </c>
      <c r="D6" s="24"/>
      <c r="E6" s="23">
        <f t="shared" ref="E6:F7" si="0">C6-G6</f>
        <v>3300</v>
      </c>
      <c r="F6" s="24">
        <f t="shared" si="0"/>
        <v>0</v>
      </c>
      <c r="G6" s="25">
        <v>800</v>
      </c>
      <c r="H6" s="26"/>
      <c r="I6" s="27">
        <f>G6/C6</f>
        <v>0.1951219512195122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15</v>
      </c>
      <c r="B7" s="73" t="s">
        <v>16</v>
      </c>
      <c r="C7" s="35">
        <v>3000</v>
      </c>
      <c r="D7" s="36"/>
      <c r="E7" s="35">
        <f t="shared" si="0"/>
        <v>2600</v>
      </c>
      <c r="F7" s="36">
        <f t="shared" si="0"/>
        <v>0</v>
      </c>
      <c r="G7" s="37">
        <v>400</v>
      </c>
      <c r="H7" s="38"/>
      <c r="I7" s="39">
        <f t="shared" ref="I7:J7" si="1">G7/C7</f>
        <v>0.13333333333333333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17</v>
      </c>
      <c r="B8" s="73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2821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20</v>
      </c>
      <c r="B9" s="73" t="s">
        <v>21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1662</v>
      </c>
      <c r="N9" s="51"/>
      <c r="O9" s="45"/>
      <c r="P9" s="46"/>
      <c r="Q9" s="63"/>
      <c r="R9" s="68"/>
    </row>
    <row r="10" spans="1:21" ht="20.149999999999999" customHeight="1" x14ac:dyDescent="0.25">
      <c r="A10" s="103" t="s">
        <v>22</v>
      </c>
      <c r="B10" s="104" t="s">
        <v>23</v>
      </c>
      <c r="C10" s="109"/>
      <c r="D10" s="110"/>
      <c r="E10" s="109"/>
      <c r="F10" s="110"/>
      <c r="G10" s="105"/>
      <c r="H10" s="106"/>
      <c r="I10" s="111"/>
      <c r="J10" s="106"/>
      <c r="K10" s="105"/>
      <c r="L10" s="106"/>
      <c r="M10" s="112">
        <v>1852</v>
      </c>
      <c r="N10" s="113"/>
      <c r="O10" s="107"/>
      <c r="P10" s="108"/>
      <c r="Q10" s="63"/>
      <c r="R10" s="68"/>
    </row>
    <row r="11" spans="1:21" ht="20.149999999999999" customHeight="1" thickBot="1" x14ac:dyDescent="0.3">
      <c r="A11" s="75" t="s">
        <v>24</v>
      </c>
      <c r="B11" s="73" t="s">
        <v>25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225</v>
      </c>
      <c r="P11" s="53"/>
      <c r="Q11" s="63"/>
      <c r="R11" s="68"/>
    </row>
    <row r="12" spans="1:21" ht="20.149999999999999" customHeight="1" thickBot="1" x14ac:dyDescent="0.3">
      <c r="A12" s="190" t="s">
        <v>26</v>
      </c>
      <c r="B12" s="191"/>
      <c r="C12" s="76">
        <f t="shared" ref="C12:H12" si="2">SUM(C6:C11)</f>
        <v>7100</v>
      </c>
      <c r="D12" s="77">
        <f t="shared" si="2"/>
        <v>0</v>
      </c>
      <c r="E12" s="76">
        <f t="shared" si="2"/>
        <v>5900</v>
      </c>
      <c r="F12" s="77">
        <f t="shared" si="2"/>
        <v>0</v>
      </c>
      <c r="G12" s="78">
        <f t="shared" si="2"/>
        <v>1200</v>
      </c>
      <c r="H12" s="79">
        <f t="shared" si="2"/>
        <v>0</v>
      </c>
      <c r="I12" s="80"/>
      <c r="J12" s="81"/>
      <c r="K12" s="78">
        <f t="shared" ref="K12:P12" si="3">SUM(K6:K11)</f>
        <v>2821</v>
      </c>
      <c r="L12" s="79">
        <f t="shared" si="3"/>
        <v>0</v>
      </c>
      <c r="M12" s="114">
        <f t="shared" si="3"/>
        <v>3514</v>
      </c>
      <c r="N12" s="82">
        <f t="shared" si="3"/>
        <v>0</v>
      </c>
      <c r="O12" s="83">
        <f t="shared" si="3"/>
        <v>225</v>
      </c>
      <c r="P12" s="84">
        <f t="shared" si="3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27</v>
      </c>
      <c r="B14" s="85"/>
      <c r="C14" s="85"/>
      <c r="D14" s="85"/>
      <c r="F14" s="158" t="s">
        <v>28</v>
      </c>
      <c r="G14" s="159"/>
      <c r="H14" s="132" t="s">
        <v>29</v>
      </c>
      <c r="I14" s="133"/>
      <c r="J14" s="134"/>
      <c r="L14" s="97" t="s">
        <v>30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0" t="s">
        <v>26</v>
      </c>
      <c r="B15" s="151"/>
      <c r="C15" s="88" t="s">
        <v>11</v>
      </c>
      <c r="D15" s="89" t="s">
        <v>12</v>
      </c>
      <c r="F15" s="160"/>
      <c r="G15" s="161"/>
      <c r="H15" s="135"/>
      <c r="I15" s="136"/>
      <c r="J15" s="137"/>
      <c r="L15" s="129" t="s">
        <v>31</v>
      </c>
      <c r="M15" s="129"/>
      <c r="N15" s="129"/>
      <c r="O15" s="129"/>
      <c r="P15" s="100">
        <f>IF(R14=TRUE, 1, 0)</f>
        <v>1</v>
      </c>
    </row>
    <row r="16" spans="1:21" ht="18.75" customHeight="1" x14ac:dyDescent="0.35">
      <c r="A16" s="152" t="s">
        <v>32</v>
      </c>
      <c r="B16" s="153"/>
      <c r="C16" s="90">
        <f>G12+K12</f>
        <v>4021</v>
      </c>
      <c r="D16" s="91">
        <f>H12+L12</f>
        <v>0</v>
      </c>
      <c r="F16" s="199" t="s">
        <v>33</v>
      </c>
      <c r="G16" s="200"/>
      <c r="H16" s="141"/>
      <c r="I16" s="142"/>
      <c r="J16" s="143"/>
      <c r="L16" s="130"/>
      <c r="M16" s="130"/>
      <c r="N16" s="130"/>
      <c r="O16" s="130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4" t="s">
        <v>34</v>
      </c>
      <c r="B17" s="155"/>
      <c r="C17" s="94">
        <f>M12+O12</f>
        <v>3739</v>
      </c>
      <c r="D17" s="95">
        <f>N12+P12</f>
        <v>0</v>
      </c>
      <c r="F17" s="201" t="s">
        <v>35</v>
      </c>
      <c r="G17" s="202"/>
      <c r="H17" s="144"/>
      <c r="I17" s="145"/>
      <c r="J17" s="146"/>
      <c r="L17" s="131" t="s">
        <v>36</v>
      </c>
      <c r="M17" s="131"/>
      <c r="N17" s="131"/>
      <c r="O17" s="131"/>
      <c r="P17" s="101" t="e">
        <f>IF(R16=TRUE, 1, 0)</f>
        <v>#DIV/0!</v>
      </c>
    </row>
    <row r="18" spans="1:18" ht="18.75" customHeight="1" thickBot="1" x14ac:dyDescent="0.4">
      <c r="A18" s="156" t="s">
        <v>37</v>
      </c>
      <c r="B18" s="157"/>
      <c r="C18" s="92">
        <f>C16-C17</f>
        <v>282</v>
      </c>
      <c r="D18" s="93">
        <f>D16-D17</f>
        <v>0</v>
      </c>
      <c r="F18" s="162" t="s">
        <v>38</v>
      </c>
      <c r="G18" s="163"/>
      <c r="H18" s="147"/>
      <c r="I18" s="148"/>
      <c r="J18" s="149"/>
      <c r="L18" s="130"/>
      <c r="M18" s="130"/>
      <c r="N18" s="130"/>
      <c r="O18" s="130"/>
      <c r="P18" s="102"/>
      <c r="R18" s="1" t="e">
        <f>AND(H19&gt;=-0.02, H19&lt;=0.02)</f>
        <v>#DIV/0!</v>
      </c>
    </row>
    <row r="19" spans="1:18" ht="16.5" customHeight="1" thickBot="1" x14ac:dyDescent="0.3">
      <c r="F19" s="215" t="s">
        <v>39</v>
      </c>
      <c r="G19" s="216"/>
      <c r="H19" s="138" t="e">
        <f>AVERAGE(H16:J18)</f>
        <v>#DIV/0!</v>
      </c>
      <c r="I19" s="139"/>
      <c r="J19" s="140"/>
      <c r="L19" s="127" t="s">
        <v>40</v>
      </c>
      <c r="M19" s="127"/>
      <c r="N19" s="127"/>
      <c r="O19" s="127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27"/>
      <c r="M20" s="127"/>
      <c r="N20" s="127"/>
      <c r="O20" s="127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41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69"/>
    </row>
    <row r="24" spans="1:18" ht="20.149999999999999" customHeight="1" x14ac:dyDescent="0.25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69"/>
    </row>
    <row r="25" spans="1:18" ht="20.149999999999999" customHeight="1" thickBot="1" x14ac:dyDescent="0.3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2" t="s">
        <v>42</v>
      </c>
      <c r="B28" s="213"/>
      <c r="C28" s="213"/>
      <c r="D28" s="213"/>
      <c r="E28" s="213"/>
      <c r="F28" s="214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9</v>
      </c>
      <c r="B29" s="167" t="s">
        <v>43</v>
      </c>
      <c r="C29" s="168"/>
      <c r="D29" s="169" t="s">
        <v>44</v>
      </c>
      <c r="E29" s="170"/>
      <c r="F29" s="170"/>
      <c r="G29" s="171"/>
      <c r="H29" s="169" t="s">
        <v>45</v>
      </c>
      <c r="I29" s="171"/>
      <c r="J29" s="170" t="s">
        <v>46</v>
      </c>
      <c r="K29" s="170"/>
      <c r="L29" s="198" t="s">
        <v>6</v>
      </c>
      <c r="M29" s="198"/>
      <c r="N29" s="194" t="s">
        <v>7</v>
      </c>
      <c r="O29" s="195"/>
      <c r="P29" s="60" t="s">
        <v>47</v>
      </c>
    </row>
    <row r="30" spans="1:18" ht="18.75" customHeight="1" thickBot="1" x14ac:dyDescent="0.3">
      <c r="A30" s="61" t="s">
        <v>48</v>
      </c>
      <c r="B30" s="165"/>
      <c r="C30" s="166"/>
      <c r="D30" s="172"/>
      <c r="E30" s="173"/>
      <c r="F30" s="173"/>
      <c r="G30" s="174"/>
      <c r="H30" s="172"/>
      <c r="I30" s="174"/>
      <c r="J30" s="178"/>
      <c r="K30" s="179"/>
      <c r="L30" s="176"/>
      <c r="M30" s="177"/>
      <c r="N30" s="196"/>
      <c r="O30" s="197"/>
      <c r="P30" s="59">
        <f t="shared" ref="P30:P38" si="4">L30-N30</f>
        <v>0</v>
      </c>
    </row>
    <row r="31" spans="1:18" ht="18.75" customHeight="1" thickBot="1" x14ac:dyDescent="0.3">
      <c r="A31" s="62" t="s">
        <v>48</v>
      </c>
      <c r="B31" s="164"/>
      <c r="C31" s="164"/>
      <c r="D31" s="119"/>
      <c r="E31" s="120"/>
      <c r="F31" s="120"/>
      <c r="G31" s="121"/>
      <c r="H31" s="119"/>
      <c r="I31" s="121"/>
      <c r="J31" s="192"/>
      <c r="K31" s="193"/>
      <c r="L31" s="176"/>
      <c r="M31" s="177"/>
      <c r="N31" s="196"/>
      <c r="O31" s="197"/>
      <c r="P31" s="59">
        <f t="shared" si="4"/>
        <v>0</v>
      </c>
    </row>
    <row r="32" spans="1:18" ht="19.149999999999999" customHeight="1" thickBot="1" x14ac:dyDescent="0.3">
      <c r="A32" s="62" t="s">
        <v>48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75"/>
      <c r="L32" s="122"/>
      <c r="M32" s="123"/>
      <c r="N32" s="115"/>
      <c r="O32" s="116"/>
      <c r="P32" s="59">
        <f t="shared" si="4"/>
        <v>0</v>
      </c>
    </row>
    <row r="33" spans="1:16" ht="19.5" customHeight="1" thickBot="1" x14ac:dyDescent="0.3">
      <c r="A33" s="61" t="s">
        <v>48</v>
      </c>
      <c r="B33" s="124"/>
      <c r="C33" s="125"/>
      <c r="D33" s="117"/>
      <c r="E33" s="126"/>
      <c r="F33" s="126"/>
      <c r="G33" s="118"/>
      <c r="H33" s="117"/>
      <c r="I33" s="118"/>
      <c r="J33" s="117"/>
      <c r="K33" s="118"/>
      <c r="L33" s="122"/>
      <c r="M33" s="123"/>
      <c r="N33" s="115"/>
      <c r="O33" s="116"/>
      <c r="P33" s="59">
        <f t="shared" si="4"/>
        <v>0</v>
      </c>
    </row>
    <row r="34" spans="1:16" ht="19.5" customHeight="1" thickBot="1" x14ac:dyDescent="0.3">
      <c r="A34" s="62" t="s">
        <v>48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59">
        <f t="shared" si="4"/>
        <v>0</v>
      </c>
    </row>
    <row r="35" spans="1:16" ht="19.5" customHeight="1" thickBot="1" x14ac:dyDescent="0.3">
      <c r="A35" s="62" t="s">
        <v>48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59">
        <f t="shared" si="4"/>
        <v>0</v>
      </c>
    </row>
    <row r="36" spans="1:16" ht="19.5" customHeight="1" thickBot="1" x14ac:dyDescent="0.3">
      <c r="A36" s="61" t="s">
        <v>48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59">
        <f t="shared" si="4"/>
        <v>0</v>
      </c>
    </row>
    <row r="37" spans="1:16" ht="19.5" customHeight="1" thickBot="1" x14ac:dyDescent="0.3">
      <c r="A37" s="62" t="s">
        <v>48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59">
        <f t="shared" si="4"/>
        <v>0</v>
      </c>
    </row>
    <row r="38" spans="1:16" ht="18.75" customHeight="1" x14ac:dyDescent="0.25">
      <c r="A38" s="62" t="s">
        <v>48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2025-04-03T18:38:58Z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