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789BDC70-C50C-4F28-8958-DC8EC678E0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<sst xmlns="http://schemas.openxmlformats.org/spreadsheetml/2006/main" count="76" uniqueCount="50">
  <si>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</si>
  <si>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</si>
  <si>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</si>
  <si>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</si>
  <si>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</si>
  <si>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</si>
  <si>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</si>
  <si>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</si>
  <si>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</si>
  <si>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</si>
  <si>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</si>
  <si>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</si>
  <si>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</si>
  <si>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</si>
  <si>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</si>
  <si>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</si>
  <si>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</si>
  <si>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</si>
  <si>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</si>
  <si>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</si>
  <si>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</si>
  <si>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</si>
  <si>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</si>
  <si>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</si>
  <si>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</si>
  <si>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</si>
  <si>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</si>
  <si>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</si>
  <si>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</si>
  <si>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</si>
  <si>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</si>
  <si>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</si>
  <si>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</si>
  <si>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</si>
  <si>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</si>
  <si>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</si>
  <si>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</si>
  <si>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</si>
  <si>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</si>
  <si>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</si>
  <si>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</si>
  <si>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</si>
  <si>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</si>
  <si>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KEF-1</t>
  </si>
  <si>
    <t>CEF-1</t>
  </si>
  <si>
    <t>CEF-2</t>
  </si>
  <si>
    <t>KITCHEN HD</t>
  </si>
  <si>
    <t>WOMENS RR</t>
  </si>
  <si>
    <t>MENS RR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</si>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</sst>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55" zoomScaleNormal="55" zoomScaleSheetLayoutView="55" workbookViewId="0">
      <selection activeCell="H19" sqref="H19:J1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28</v>
      </c>
      <c r="J4" s="151"/>
      <c r="K4" s="156" t="s">
        <v>3</v>
      </c>
      <c r="L4" s="157"/>
      <c r="M4" s="154" t="s">
        <v>4</v>
      </c>
      <c r="N4" s="155"/>
      <c r="O4" s="154" t="s">
        <v>39</v>
      </c>
      <c r="P4" s="155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40</v>
      </c>
      <c r="C6" s="23">
        <v>3350</v>
      </c>
      <c r="D6" s="24">
        <v>3465</v>
      </c>
      <c r="E6" s="23">
        <f t="shared" ref="E6:F7" si="0">C6-G6</f>
        <v>2780</v>
      </c>
      <c r="F6" s="24">
        <f t="shared" si="0"/>
        <v>2913</v>
      </c>
      <c r="G6" s="25">
        <v>570</v>
      </c>
      <c r="H6" s="26">
        <v>552</v>
      </c>
      <c r="I6" s="27">
        <f>G6/C6</f>
        <v>0.17014925373134329</v>
      </c>
      <c r="J6" s="28">
        <f>H6/D6</f>
        <v>0.15930735930735931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27</v>
      </c>
      <c r="B7" s="78" t="s">
        <v>41</v>
      </c>
      <c r="C7" s="35">
        <v>3275</v>
      </c>
      <c r="D7" s="36">
        <v>2983</v>
      </c>
      <c r="E7" s="35">
        <f t="shared" si="0"/>
        <v>2620</v>
      </c>
      <c r="F7" s="36">
        <f t="shared" si="0"/>
        <v>2309</v>
      </c>
      <c r="G7" s="37">
        <v>655</v>
      </c>
      <c r="H7" s="38">
        <v>674</v>
      </c>
      <c r="I7" s="39">
        <f t="shared" ref="I7:J7" si="1">G7/C7</f>
        <v>0.2</v>
      </c>
      <c r="J7" s="40">
        <f t="shared" si="1"/>
        <v>0.22594703318806569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11</v>
      </c>
      <c r="B8" s="78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1976</v>
      </c>
      <c r="L8" s="38">
        <v>1905</v>
      </c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43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2396</v>
      </c>
      <c r="O9" s="45"/>
      <c r="P9" s="46"/>
      <c r="Q9" s="68"/>
      <c r="R9" s="73"/>
    </row>
    <row r="10" spans="1:21" ht="20.149999999999999" customHeight="1" x14ac:dyDescent="0.25">
      <c r="A10" s="80" t="s">
        <v>44</v>
      </c>
      <c r="B10" s="78" t="s">
        <v>47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100</v>
      </c>
      <c r="P10" s="54">
        <v>113</v>
      </c>
      <c r="Q10" s="68"/>
      <c r="R10" s="73"/>
    </row>
    <row r="11" spans="1:21" ht="20.149999999999999" customHeight="1" thickBot="1" x14ac:dyDescent="0.3">
      <c r="A11" s="80" t="s">
        <v>45</v>
      </c>
      <c r="B11" s="90" t="s">
        <v>48</v>
      </c>
      <c r="C11" s="91"/>
      <c r="D11" s="92"/>
      <c r="E11" s="93"/>
      <c r="F11" s="92"/>
      <c r="G11" s="94"/>
      <c r="H11" s="57"/>
      <c r="I11" s="56"/>
      <c r="J11" s="57"/>
      <c r="K11" s="94"/>
      <c r="L11" s="57"/>
      <c r="M11" s="95"/>
      <c r="N11" s="96"/>
      <c r="O11" s="58">
        <v>100</v>
      </c>
      <c r="P11" s="59">
        <v>101</v>
      </c>
      <c r="Q11" s="68"/>
      <c r="R11" s="73"/>
    </row>
    <row r="12" spans="1:21" ht="20.149999999999999" customHeight="1" thickBot="1" x14ac:dyDescent="0.3">
      <c r="A12" s="116" t="s">
        <v>29</v>
      </c>
      <c r="B12" s="117"/>
      <c r="C12" s="81">
        <f t="shared" ref="C12:H12" si="2">SUM(C6:C11)</f>
        <v>6625</v>
      </c>
      <c r="D12" s="82">
        <f t="shared" si="2"/>
        <v>6448</v>
      </c>
      <c r="E12" s="81">
        <f t="shared" si="2"/>
        <v>5400</v>
      </c>
      <c r="F12" s="82">
        <f t="shared" si="2"/>
        <v>5222</v>
      </c>
      <c r="G12" s="83">
        <f t="shared" si="2"/>
        <v>1225</v>
      </c>
      <c r="H12" s="84">
        <f t="shared" si="2"/>
        <v>1226</v>
      </c>
      <c r="I12" s="85"/>
      <c r="J12" s="86"/>
      <c r="K12" s="83">
        <f t="shared" ref="K12:P12" si="3">SUM(K6:K11)</f>
        <v>1976</v>
      </c>
      <c r="L12" s="84">
        <f t="shared" si="3"/>
        <v>1905</v>
      </c>
      <c r="M12" s="115">
        <f t="shared" si="3"/>
        <v>2381</v>
      </c>
      <c r="N12" s="87">
        <f t="shared" si="3"/>
        <v>2396</v>
      </c>
      <c r="O12" s="88">
        <f t="shared" si="3"/>
        <v>200</v>
      </c>
      <c r="P12" s="89">
        <f t="shared" si="3"/>
        <v>214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0" t="s">
        <v>30</v>
      </c>
      <c r="B14" s="97"/>
      <c r="C14" s="97"/>
      <c r="D14" s="97"/>
      <c r="F14" s="209" t="s">
        <v>12</v>
      </c>
      <c r="G14" s="210"/>
      <c r="H14" s="183" t="s">
        <v>33</v>
      </c>
      <c r="I14" s="184"/>
      <c r="J14" s="185"/>
      <c r="L14" s="109" t="s">
        <v>35</v>
      </c>
      <c r="M14" s="98"/>
      <c r="N14" s="98"/>
      <c r="O14" s="98"/>
      <c r="P14" s="98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1" t="s">
        <v>29</v>
      </c>
      <c r="B15" s="202"/>
      <c r="C15" s="100" t="s">
        <v>7</v>
      </c>
      <c r="D15" s="101" t="s">
        <v>8</v>
      </c>
      <c r="F15" s="211"/>
      <c r="G15" s="212"/>
      <c r="H15" s="186"/>
      <c r="I15" s="187"/>
      <c r="J15" s="188"/>
      <c r="L15" s="180" t="s">
        <v>38</v>
      </c>
      <c r="M15" s="180"/>
      <c r="N15" s="180"/>
      <c r="O15" s="180"/>
      <c r="P15" s="112">
        <f>IF(R14=TRUE, 1, 0)</f>
        <v>1</v>
      </c>
    </row>
    <row r="16" spans="1:21" ht="18.75" customHeight="1" x14ac:dyDescent="0.35">
      <c r="A16" s="203" t="s">
        <v>32</v>
      </c>
      <c r="B16" s="204"/>
      <c r="C16" s="102">
        <f>G12+K12</f>
        <v>3201</v>
      </c>
      <c r="D16" s="103">
        <f>H12+L12</f>
        <v>3131</v>
      </c>
      <c r="F16" s="132" t="s">
        <v>13</v>
      </c>
      <c r="G16" s="133"/>
      <c r="H16" s="192">
        <v>5.8999999999999999E-3</v>
      </c>
      <c r="I16" s="193"/>
      <c r="J16" s="194"/>
      <c r="L16" s="181"/>
      <c r="M16" s="181"/>
      <c r="N16" s="181"/>
      <c r="O16" s="181"/>
      <c r="P16" s="114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205" t="s">
        <v>31</v>
      </c>
      <c r="B17" s="206"/>
      <c r="C17" s="106">
        <f>M12+O12</f>
        <v>2581</v>
      </c>
      <c r="D17" s="107">
        <f>N12+P12</f>
        <v>2610</v>
      </c>
      <c r="F17" s="134" t="s">
        <v>14</v>
      </c>
      <c r="G17" s="135"/>
      <c r="H17" s="195" t="s">
        <v>49</v>
      </c>
      <c r="I17" s="196"/>
      <c r="J17" s="197"/>
      <c r="L17" s="182" t="s">
        <v>36</v>
      </c>
      <c r="M17" s="182"/>
      <c r="N17" s="182"/>
      <c r="O17" s="182"/>
      <c r="P17" s="113">
        <f>IF(R16=TRUE, 1, 0)</f>
        <v>1</v>
      </c>
    </row>
    <row r="18" spans="1:18" ht="18.75" customHeight="1" thickBot="1" x14ac:dyDescent="0.4">
      <c r="A18" s="207" t="s">
        <v>18</v>
      </c>
      <c r="B18" s="208"/>
      <c r="C18" s="104">
        <f>C16-C17</f>
        <v>620</v>
      </c>
      <c r="D18" s="105">
        <f>D16-D17</f>
        <v>521</v>
      </c>
      <c r="F18" s="213" t="s">
        <v>15</v>
      </c>
      <c r="G18" s="214"/>
      <c r="H18" s="198">
        <v>1.6999999999999999E-3</v>
      </c>
      <c r="I18" s="199"/>
      <c r="J18" s="200"/>
      <c r="L18" s="181"/>
      <c r="M18" s="181"/>
      <c r="N18" s="181"/>
      <c r="O18" s="181"/>
      <c r="P18" s="114"/>
      <c r="R18" s="1" t="b">
        <f>AND(H19&gt;=-0.02, H19&lt;=0.02)</f>
        <v>1</v>
      </c>
    </row>
    <row r="19" spans="1:18" ht="16.5" customHeight="1" thickBot="1" x14ac:dyDescent="0.3">
      <c r="F19" s="148" t="s">
        <v>16</v>
      </c>
      <c r="G19" s="149"/>
      <c r="H19" s="189">
        <f>AVERAGE(H16:J18)</f>
        <v>3.8E-3</v>
      </c>
      <c r="I19" s="190"/>
      <c r="J19" s="191"/>
      <c r="L19" s="178" t="s">
        <v>37</v>
      </c>
      <c r="M19" s="178"/>
      <c r="N19" s="178"/>
      <c r="O19" s="178"/>
      <c r="P19" s="108">
        <f>IF(R18=TRUE, 1, 0)</f>
        <v>1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8"/>
      <c r="M20" s="178"/>
      <c r="N20" s="178"/>
      <c r="O20" s="178"/>
      <c r="P20" s="111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74"/>
    </row>
    <row r="24" spans="1:18" ht="20.149999999999999" customHeight="1" x14ac:dyDescent="0.25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  <c r="Q24" s="74"/>
    </row>
    <row r="25" spans="1:18" ht="20.149999999999999" customHeight="1" thickBot="1" x14ac:dyDescent="0.3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5" t="s">
        <v>19</v>
      </c>
      <c r="B28" s="146"/>
      <c r="C28" s="146"/>
      <c r="D28" s="146"/>
      <c r="E28" s="146"/>
      <c r="F28" s="147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6</v>
      </c>
      <c r="B29" s="171" t="s">
        <v>24</v>
      </c>
      <c r="C29" s="172"/>
      <c r="D29" s="126" t="s">
        <v>23</v>
      </c>
      <c r="E29" s="128"/>
      <c r="F29" s="128"/>
      <c r="G29" s="127"/>
      <c r="H29" s="126" t="s">
        <v>20</v>
      </c>
      <c r="I29" s="127"/>
      <c r="J29" s="128" t="s">
        <v>21</v>
      </c>
      <c r="K29" s="128"/>
      <c r="L29" s="129" t="s">
        <v>3</v>
      </c>
      <c r="M29" s="129"/>
      <c r="N29" s="122" t="s">
        <v>4</v>
      </c>
      <c r="O29" s="123"/>
      <c r="P29" s="65" t="s">
        <v>22</v>
      </c>
    </row>
    <row r="30" spans="1:18" ht="18.75" customHeight="1" thickBot="1" x14ac:dyDescent="0.3">
      <c r="A30" s="66" t="s">
        <v>25</v>
      </c>
      <c r="B30" s="169"/>
      <c r="C30" s="170"/>
      <c r="D30" s="161"/>
      <c r="E30" s="175"/>
      <c r="F30" s="175"/>
      <c r="G30" s="162"/>
      <c r="H30" s="161"/>
      <c r="I30" s="162"/>
      <c r="J30" s="163"/>
      <c r="K30" s="164"/>
      <c r="L30" s="120"/>
      <c r="M30" s="121"/>
      <c r="N30" s="124"/>
      <c r="O30" s="125"/>
      <c r="P30" s="64">
        <f t="shared" ref="P30:P38" si="4">L30-N30</f>
        <v>0</v>
      </c>
    </row>
    <row r="31" spans="1:18" ht="18.75" customHeight="1" thickBot="1" x14ac:dyDescent="0.3">
      <c r="A31" s="67" t="s">
        <v>25</v>
      </c>
      <c r="B31" s="168"/>
      <c r="C31" s="168"/>
      <c r="D31" s="130"/>
      <c r="E31" s="167"/>
      <c r="F31" s="167"/>
      <c r="G31" s="131"/>
      <c r="H31" s="130"/>
      <c r="I31" s="131"/>
      <c r="J31" s="118"/>
      <c r="K31" s="119"/>
      <c r="L31" s="120"/>
      <c r="M31" s="121"/>
      <c r="N31" s="124"/>
      <c r="O31" s="125"/>
      <c r="P31" s="64">
        <f t="shared" si="4"/>
        <v>0</v>
      </c>
    </row>
    <row r="32" spans="1:18" ht="19.149999999999999" customHeight="1" thickBot="1" x14ac:dyDescent="0.3">
      <c r="A32" s="67" t="s">
        <v>25</v>
      </c>
      <c r="B32" s="173"/>
      <c r="C32" s="174"/>
      <c r="D32" s="130"/>
      <c r="E32" s="167"/>
      <c r="F32" s="167"/>
      <c r="G32" s="131"/>
      <c r="H32" s="130"/>
      <c r="I32" s="131"/>
      <c r="J32" s="130"/>
      <c r="K32" s="160"/>
      <c r="L32" s="165"/>
      <c r="M32" s="166"/>
      <c r="N32" s="176"/>
      <c r="O32" s="177"/>
      <c r="P32" s="64">
        <f t="shared" si="4"/>
        <v>0</v>
      </c>
    </row>
    <row r="33" spans="1:16" ht="19.5" customHeight="1" thickBot="1" x14ac:dyDescent="0.3">
      <c r="A33" s="66" t="s">
        <v>25</v>
      </c>
      <c r="B33" s="215"/>
      <c r="C33" s="216"/>
      <c r="D33" s="173"/>
      <c r="E33" s="217"/>
      <c r="F33" s="217"/>
      <c r="G33" s="174"/>
      <c r="H33" s="173"/>
      <c r="I33" s="174"/>
      <c r="J33" s="173"/>
      <c r="K33" s="174"/>
      <c r="L33" s="165"/>
      <c r="M33" s="166"/>
      <c r="N33" s="176"/>
      <c r="O33" s="177"/>
      <c r="P33" s="64">
        <f t="shared" si="4"/>
        <v>0</v>
      </c>
    </row>
    <row r="34" spans="1:16" ht="19.5" customHeight="1" thickBot="1" x14ac:dyDescent="0.3">
      <c r="A34" s="67" t="s">
        <v>25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31"/>
      <c r="L34" s="165"/>
      <c r="M34" s="166"/>
      <c r="N34" s="176"/>
      <c r="O34" s="177"/>
      <c r="P34" s="64">
        <f t="shared" si="4"/>
        <v>0</v>
      </c>
    </row>
    <row r="35" spans="1:16" ht="19.5" customHeight="1" thickBot="1" x14ac:dyDescent="0.3">
      <c r="A35" s="67" t="s">
        <v>25</v>
      </c>
      <c r="B35" s="173"/>
      <c r="C35" s="174"/>
      <c r="D35" s="130"/>
      <c r="E35" s="167"/>
      <c r="F35" s="167"/>
      <c r="G35" s="131"/>
      <c r="H35" s="130"/>
      <c r="I35" s="131"/>
      <c r="J35" s="130"/>
      <c r="K35" s="131"/>
      <c r="L35" s="165"/>
      <c r="M35" s="166"/>
      <c r="N35" s="176"/>
      <c r="O35" s="177"/>
      <c r="P35" s="64">
        <f t="shared" si="4"/>
        <v>0</v>
      </c>
    </row>
    <row r="36" spans="1:16" ht="19.5" customHeight="1" thickBot="1" x14ac:dyDescent="0.3">
      <c r="A36" s="66" t="s">
        <v>25</v>
      </c>
      <c r="B36" s="215"/>
      <c r="C36" s="216"/>
      <c r="D36" s="173"/>
      <c r="E36" s="217"/>
      <c r="F36" s="217"/>
      <c r="G36" s="174"/>
      <c r="H36" s="173"/>
      <c r="I36" s="174"/>
      <c r="J36" s="173"/>
      <c r="K36" s="174"/>
      <c r="L36" s="165"/>
      <c r="M36" s="166"/>
      <c r="N36" s="176"/>
      <c r="O36" s="177"/>
      <c r="P36" s="64">
        <f t="shared" si="4"/>
        <v>0</v>
      </c>
    </row>
    <row r="37" spans="1:16" ht="19.5" customHeight="1" thickBot="1" x14ac:dyDescent="0.3">
      <c r="A37" s="67" t="s">
        <v>25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4"/>
        <v>0</v>
      </c>
    </row>
    <row r="38" spans="1:16" ht="18.75" customHeight="1" x14ac:dyDescent="0.25">
      <c r="A38" s="67" t="s">
        <v>25</v>
      </c>
      <c r="B38" s="173"/>
      <c r="C38" s="174"/>
      <c r="D38" s="130"/>
      <c r="E38" s="167"/>
      <c r="F38" s="167"/>
      <c r="G38" s="131"/>
      <c r="H38" s="130"/>
      <c r="I38" s="131"/>
      <c r="J38" s="130"/>
      <c r="K38" s="131"/>
      <c r="L38" s="165"/>
      <c r="M38" s="166"/>
      <c r="N38" s="176"/>
      <c r="O38" s="177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2017-11-15T17:23:59Z</cp:lastPrinted>
  <dcterms:created xsi:type="dcterms:W3CDTF">2015-11-16T19:09:52Z</dcterms:created>
  <dcterms:modified xsi:type="dcterms:W3CDTF">2024-08-06T19:40:01Z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