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bik\OneDrive\Documents\Albertsons 1948\"/>
    </mc:Choice>
  </mc:AlternateContent>
  <xr:revisionPtr revIDLastSave="0" documentId="8_{F6233843-C2A1-47CA-A0B4-1621F9E8B7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(2)'!$A$1:$P$36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44" i="1" l="1"/>
  <c r="P45" i="1"/>
  <c r="P46" i="1"/>
  <c r="P47" i="1"/>
  <c r="P48" i="1"/>
  <c r="P49" i="1"/>
  <c r="P23" i="1" l="1"/>
  <c r="O23" i="1"/>
  <c r="N23" i="1"/>
  <c r="M23" i="1"/>
  <c r="L23" i="1"/>
  <c r="K23" i="1"/>
  <c r="H23" i="1"/>
  <c r="G23" i="1"/>
  <c r="D23" i="1"/>
  <c r="C23" i="1"/>
  <c r="H30" i="1" l="1"/>
  <c r="P43" i="1"/>
  <c r="P42" i="1"/>
  <c r="P41" i="1"/>
  <c r="T27" i="1" l="1"/>
  <c r="R29" i="1"/>
  <c r="P30" i="1" s="1"/>
  <c r="D28" i="1" l="1"/>
  <c r="C28" i="1"/>
  <c r="D27" i="1"/>
  <c r="C27" i="1"/>
  <c r="C29" i="1" l="1"/>
  <c r="T25" i="1" s="1"/>
  <c r="D29" i="1"/>
  <c r="U27" i="1" s="1"/>
  <c r="R27" i="1" s="1"/>
  <c r="J7" i="1"/>
  <c r="J6" i="1"/>
  <c r="I7" i="1"/>
  <c r="I6" i="1"/>
  <c r="U25" i="1" l="1"/>
  <c r="R25" i="1" s="1"/>
  <c r="P26" i="1" s="1"/>
  <c r="P28" i="1"/>
  <c r="F7" i="1"/>
  <c r="E7" i="1"/>
  <c r="F6" i="1"/>
  <c r="E6" i="1"/>
  <c r="E23" i="1" l="1"/>
  <c r="F23" i="1"/>
</calcChain>
</file>

<file path=xl/sharedStrings.xml><?xml version="1.0" encoding="utf-8"?>
<sst xmlns="http://schemas.openxmlformats.org/spreadsheetml/2006/main" count="99" uniqueCount="69">
  <si>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</si>
  <si>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</si>
  <si>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</si>
  <si>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</si>
  <si>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</si>
  <si>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</si>
  <si>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</si>
  <si>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</si>
  <si>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</si>
  <si>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</si>
  <si>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</si>
  <si>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</si>
  <si>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</si>
  <si>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 xml:space="preserve"> </t>
  </si>
  <si>
    <t>EF-1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</si>
  <si>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</si>
  <si>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</si>
  <si>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</si>
  <si>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</si>
  <si>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</si>
  <si>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</si>
  <si>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</si>
  <si>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</si>
  <si>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</si>
  <si>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</si>
  <si>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</si>
  <si>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</si>
  <si>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</si>
  <si>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</si>
  <si>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</si>
  <si>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</si>
  <si>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</si>
  <si>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</si>
  <si>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</si>
  <si>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</si>
  <si>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</si>
  <si>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</si>
  <si>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</si>
  <si>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</si>
  <si>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</si>
  <si>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</si>
  <si>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</si>
  <si>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</si>
  <si>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EF-7</t>
  </si>
  <si>
    <t>EF-8</t>
  </si>
  <si>
    <t>EF-9</t>
  </si>
  <si>
    <t>EF-10</t>
  </si>
  <si>
    <t>EF-11</t>
  </si>
  <si>
    <t>DOAS-1</t>
  </si>
  <si>
    <t>SF-1</t>
  </si>
  <si>
    <t>FRONT ENTRANCE</t>
  </si>
  <si>
    <t>STOCK ROOM</t>
  </si>
  <si>
    <t>PHARMACY</t>
  </si>
  <si>
    <t>MAIN STORE</t>
  </si>
  <si>
    <t>DELI HOOD</t>
  </si>
  <si>
    <t>RACK OVEN</t>
  </si>
  <si>
    <t>RESTROOMS</t>
  </si>
  <si>
    <t>PHARMACY RESTROOM</t>
  </si>
  <si>
    <t>BREAK ROOM</t>
  </si>
  <si>
    <t>RESTROOM</t>
  </si>
  <si>
    <t>MESSANINE RESTROOM</t>
  </si>
  <si>
    <t>MEAT/SEAFOOD</t>
  </si>
  <si>
    <t>ELECTRIACL ROOM</t>
  </si>
  <si>
    <t>MECH ROOM</t>
  </si>
  <si>
    <t>OPEN GROCERY STORE WITH AUTOMATIC SLIDING DOORS. UNABLE TO TEST BUILDING PRESSURE.</t>
  </si>
  <si>
    <t>AC-1</t>
  </si>
  <si>
    <t>AC-2</t>
  </si>
  <si>
    <t>AC-3</t>
  </si>
  <si>
    <t>AHU-4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</si>
</sst>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68" xfId="0" applyFont="1" applyBorder="1" applyAlignment="1">
      <alignment horizontal="left" vertical="center"/>
    </xf>
    <xf numFmtId="0" fontId="5" fillId="0" borderId="69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9"/>
  <sheetViews>
    <sheetView showGridLines="0" tabSelected="1" view="pageBreakPreview" zoomScale="80" zoomScaleNormal="55" zoomScaleSheetLayoutView="80" workbookViewId="0">
      <selection activeCell="D13" sqref="D13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80" t="s">
        <v>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18" ht="9.75" customHeight="1" thickBot="1" x14ac:dyDescent="0.3">
      <c r="A3" s="100"/>
    </row>
    <row r="4" spans="1:18" ht="20.100000000000001" customHeight="1" thickBot="1" x14ac:dyDescent="0.25">
      <c r="A4" s="6"/>
      <c r="B4" s="8" t="s">
        <v>1</v>
      </c>
      <c r="C4" s="153" t="s">
        <v>2</v>
      </c>
      <c r="D4" s="154"/>
      <c r="E4" s="128" t="s">
        <v>3</v>
      </c>
      <c r="F4" s="127"/>
      <c r="G4" s="159" t="s">
        <v>4</v>
      </c>
      <c r="H4" s="160"/>
      <c r="I4" s="151" t="s">
        <v>5</v>
      </c>
      <c r="J4" s="152"/>
      <c r="K4" s="157" t="s">
        <v>6</v>
      </c>
      <c r="L4" s="158"/>
      <c r="M4" s="155" t="s">
        <v>7</v>
      </c>
      <c r="N4" s="156"/>
      <c r="O4" s="155" t="s">
        <v>8</v>
      </c>
      <c r="P4" s="156"/>
      <c r="Q4" s="7"/>
      <c r="R4" s="69"/>
    </row>
    <row r="5" spans="1:18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18" ht="20.100000000000001" customHeight="1" x14ac:dyDescent="0.2">
      <c r="A6" s="79" t="s">
        <v>65</v>
      </c>
      <c r="B6" s="77" t="s">
        <v>50</v>
      </c>
      <c r="C6" s="23">
        <v>4000</v>
      </c>
      <c r="D6" s="24">
        <v>4284</v>
      </c>
      <c r="E6" s="23">
        <f t="shared" ref="E6:F7" si="0">C6-G6</f>
        <v>3600</v>
      </c>
      <c r="F6" s="24">
        <f t="shared" si="0"/>
        <v>3887</v>
      </c>
      <c r="G6" s="25">
        <v>400</v>
      </c>
      <c r="H6" s="26">
        <v>397</v>
      </c>
      <c r="I6" s="27">
        <f>G6/C6</f>
        <v>0.1</v>
      </c>
      <c r="J6" s="28">
        <f>H6/D6</f>
        <v>9.267040149393091E-2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 x14ac:dyDescent="0.2">
      <c r="A7" s="80" t="s">
        <v>66</v>
      </c>
      <c r="B7" s="78" t="s">
        <v>51</v>
      </c>
      <c r="C7" s="35">
        <v>4300</v>
      </c>
      <c r="D7" s="36">
        <v>4366</v>
      </c>
      <c r="E7" s="35">
        <f t="shared" si="0"/>
        <v>3870</v>
      </c>
      <c r="F7" s="36">
        <f t="shared" si="0"/>
        <v>4366</v>
      </c>
      <c r="G7" s="37">
        <v>430</v>
      </c>
      <c r="H7" s="38">
        <v>0</v>
      </c>
      <c r="I7" s="39">
        <f t="shared" ref="I7:J7" si="1">G7/C7</f>
        <v>0.1</v>
      </c>
      <c r="J7" s="40">
        <f t="shared" si="1"/>
        <v>0</v>
      </c>
      <c r="K7" s="41"/>
      <c r="L7" s="42"/>
      <c r="M7" s="43"/>
      <c r="N7" s="44"/>
      <c r="O7" s="45"/>
      <c r="P7" s="46"/>
      <c r="Q7" s="68"/>
      <c r="R7" s="73"/>
    </row>
    <row r="8" spans="1:18" ht="20.100000000000001" customHeight="1" x14ac:dyDescent="0.2">
      <c r="A8" s="80" t="s">
        <v>67</v>
      </c>
      <c r="B8" s="78" t="s">
        <v>52</v>
      </c>
      <c r="C8" s="35">
        <v>1000</v>
      </c>
      <c r="D8" s="36">
        <v>1070</v>
      </c>
      <c r="E8" s="35">
        <f t="shared" ref="E8:E9" si="2">C8-G8</f>
        <v>900</v>
      </c>
      <c r="F8" s="36">
        <f t="shared" ref="F8:F9" si="3">D8-H8</f>
        <v>965</v>
      </c>
      <c r="G8" s="37">
        <v>100</v>
      </c>
      <c r="H8" s="38">
        <v>105</v>
      </c>
      <c r="I8" s="39">
        <f t="shared" ref="I8:I9" si="4">G8/C8</f>
        <v>0.1</v>
      </c>
      <c r="J8" s="40">
        <f t="shared" ref="J8:J9" si="5">H8/D8</f>
        <v>9.8130841121495324E-2</v>
      </c>
      <c r="K8" s="41"/>
      <c r="L8" s="42"/>
      <c r="M8" s="43"/>
      <c r="N8" s="44"/>
      <c r="O8" s="45"/>
      <c r="P8" s="46"/>
      <c r="Q8" s="68"/>
      <c r="R8" s="73"/>
    </row>
    <row r="9" spans="1:18" ht="19.5" customHeight="1" x14ac:dyDescent="0.2">
      <c r="A9" s="80" t="s">
        <v>68</v>
      </c>
      <c r="B9" s="78" t="s">
        <v>53</v>
      </c>
      <c r="C9" s="35">
        <v>35000</v>
      </c>
      <c r="D9" s="36">
        <v>32308</v>
      </c>
      <c r="E9" s="35">
        <f t="shared" si="2"/>
        <v>35000</v>
      </c>
      <c r="F9" s="36">
        <f t="shared" si="3"/>
        <v>32308</v>
      </c>
      <c r="G9" s="37">
        <v>0</v>
      </c>
      <c r="H9" s="38">
        <v>0</v>
      </c>
      <c r="I9" s="39">
        <f t="shared" si="4"/>
        <v>0</v>
      </c>
      <c r="J9" s="40">
        <f t="shared" si="5"/>
        <v>0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customHeight="1" x14ac:dyDescent="0.2">
      <c r="A10" s="80" t="s">
        <v>48</v>
      </c>
      <c r="B10" s="78" t="s">
        <v>53</v>
      </c>
      <c r="C10" s="47"/>
      <c r="D10" s="48"/>
      <c r="E10" s="47" t="s">
        <v>13</v>
      </c>
      <c r="F10" s="48"/>
      <c r="G10" s="41"/>
      <c r="H10" s="42"/>
      <c r="I10" s="49"/>
      <c r="J10" s="42"/>
      <c r="K10" s="37">
        <v>6000</v>
      </c>
      <c r="L10" s="38">
        <v>6086</v>
      </c>
      <c r="M10" s="43"/>
      <c r="N10" s="44"/>
      <c r="O10" s="45"/>
      <c r="P10" s="46"/>
      <c r="Q10" s="55"/>
      <c r="R10" s="73"/>
    </row>
    <row r="11" spans="1:18" ht="20.100000000000001" customHeight="1" x14ac:dyDescent="0.2">
      <c r="A11" s="80" t="s">
        <v>49</v>
      </c>
      <c r="B11" s="78" t="s">
        <v>54</v>
      </c>
      <c r="C11" s="47"/>
      <c r="D11" s="48"/>
      <c r="E11" s="47" t="s">
        <v>13</v>
      </c>
      <c r="F11" s="48"/>
      <c r="G11" s="41"/>
      <c r="H11" s="42"/>
      <c r="I11" s="49"/>
      <c r="J11" s="42"/>
      <c r="K11" s="37">
        <v>1920</v>
      </c>
      <c r="L11" s="38">
        <v>1953</v>
      </c>
      <c r="M11" s="43"/>
      <c r="N11" s="44"/>
      <c r="O11" s="45"/>
      <c r="P11" s="46"/>
      <c r="Q11" s="55"/>
      <c r="R11" s="73"/>
    </row>
    <row r="12" spans="1:18" ht="20.100000000000001" customHeight="1" x14ac:dyDescent="0.2">
      <c r="A12" s="80" t="s">
        <v>14</v>
      </c>
      <c r="B12" s="78" t="s">
        <v>54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2400</v>
      </c>
      <c r="N12" s="51">
        <v>2590</v>
      </c>
      <c r="O12" s="45"/>
      <c r="P12" s="46"/>
      <c r="Q12" s="68"/>
      <c r="R12" s="73"/>
    </row>
    <row r="13" spans="1:18" ht="20.100000000000001" customHeight="1" x14ac:dyDescent="0.2">
      <c r="A13" s="80" t="s">
        <v>15</v>
      </c>
      <c r="B13" s="78" t="s">
        <v>55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800</v>
      </c>
      <c r="N13" s="51">
        <v>874</v>
      </c>
      <c r="O13" s="45"/>
      <c r="P13" s="46"/>
      <c r="Q13" s="68"/>
      <c r="R13" s="73"/>
    </row>
    <row r="14" spans="1:18" ht="20.100000000000001" customHeight="1" x14ac:dyDescent="0.2">
      <c r="A14" s="80" t="s">
        <v>16</v>
      </c>
      <c r="B14" s="78" t="s">
        <v>56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3">
        <v>200</v>
      </c>
      <c r="P14" s="54">
        <v>194</v>
      </c>
      <c r="Q14" s="68"/>
      <c r="R14" s="73"/>
    </row>
    <row r="15" spans="1:18" ht="20.100000000000001" customHeight="1" x14ac:dyDescent="0.2">
      <c r="A15" s="80" t="s">
        <v>17</v>
      </c>
      <c r="B15" s="78" t="s">
        <v>57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3">
        <v>90</v>
      </c>
      <c r="P15" s="54">
        <v>94</v>
      </c>
      <c r="Q15" s="68"/>
      <c r="R15" s="73"/>
    </row>
    <row r="16" spans="1:18" ht="20.100000000000001" customHeight="1" x14ac:dyDescent="0.2">
      <c r="A16" s="80" t="s">
        <v>18</v>
      </c>
      <c r="B16" s="78" t="s">
        <v>58</v>
      </c>
      <c r="C16" s="47"/>
      <c r="D16" s="48"/>
      <c r="E16" s="47"/>
      <c r="F16" s="48"/>
      <c r="G16" s="41"/>
      <c r="H16" s="42"/>
      <c r="I16" s="49"/>
      <c r="J16" s="42"/>
      <c r="K16" s="41"/>
      <c r="L16" s="42"/>
      <c r="M16" s="43"/>
      <c r="N16" s="44"/>
      <c r="O16" s="53">
        <v>600</v>
      </c>
      <c r="P16" s="54">
        <v>654</v>
      </c>
      <c r="Q16" s="68"/>
      <c r="R16" s="73"/>
    </row>
    <row r="17" spans="1:21" ht="20.100000000000001" customHeight="1" x14ac:dyDescent="0.2">
      <c r="A17" s="80" t="s">
        <v>19</v>
      </c>
      <c r="B17" s="78" t="s">
        <v>59</v>
      </c>
      <c r="C17" s="52"/>
      <c r="D17" s="48"/>
      <c r="E17" s="47"/>
      <c r="F17" s="48"/>
      <c r="G17" s="41"/>
      <c r="H17" s="42"/>
      <c r="I17" s="49"/>
      <c r="J17" s="42"/>
      <c r="K17" s="41"/>
      <c r="L17" s="42"/>
      <c r="M17" s="43"/>
      <c r="N17" s="44"/>
      <c r="O17" s="53">
        <v>750</v>
      </c>
      <c r="P17" s="54">
        <v>696</v>
      </c>
      <c r="Q17" s="68"/>
      <c r="R17" s="73"/>
    </row>
    <row r="18" spans="1:21" ht="20.100000000000001" customHeight="1" x14ac:dyDescent="0.2">
      <c r="A18" s="80" t="s">
        <v>43</v>
      </c>
      <c r="B18" s="78" t="s">
        <v>60</v>
      </c>
      <c r="C18" s="47"/>
      <c r="D18" s="48"/>
      <c r="E18" s="47"/>
      <c r="F18" s="48"/>
      <c r="G18" s="41"/>
      <c r="H18" s="42"/>
      <c r="I18" s="49"/>
      <c r="J18" s="42"/>
      <c r="K18" s="41"/>
      <c r="L18" s="42"/>
      <c r="M18" s="43"/>
      <c r="N18" s="44"/>
      <c r="O18" s="53">
        <v>500</v>
      </c>
      <c r="P18" s="54">
        <v>472</v>
      </c>
      <c r="Q18" s="68"/>
      <c r="R18" s="73"/>
    </row>
    <row r="19" spans="1:21" ht="20.100000000000001" customHeight="1" x14ac:dyDescent="0.2">
      <c r="A19" s="219" t="s">
        <v>44</v>
      </c>
      <c r="B19" s="220" t="s">
        <v>61</v>
      </c>
      <c r="C19" s="222"/>
      <c r="D19" s="221"/>
      <c r="E19" s="222"/>
      <c r="F19" s="221"/>
      <c r="G19" s="223"/>
      <c r="H19" s="224"/>
      <c r="I19" s="225"/>
      <c r="J19" s="224"/>
      <c r="K19" s="223"/>
      <c r="L19" s="224"/>
      <c r="M19" s="226"/>
      <c r="N19" s="227"/>
      <c r="O19" s="228">
        <v>1650</v>
      </c>
      <c r="P19" s="229">
        <v>1524</v>
      </c>
      <c r="Q19" s="68"/>
      <c r="R19" s="73"/>
    </row>
    <row r="20" spans="1:21" ht="20.100000000000001" customHeight="1" x14ac:dyDescent="0.2">
      <c r="A20" s="219" t="s">
        <v>45</v>
      </c>
      <c r="B20" s="220" t="s">
        <v>62</v>
      </c>
      <c r="C20" s="222"/>
      <c r="D20" s="221"/>
      <c r="E20" s="222"/>
      <c r="F20" s="221"/>
      <c r="G20" s="223"/>
      <c r="H20" s="224"/>
      <c r="I20" s="225"/>
      <c r="J20" s="224"/>
      <c r="K20" s="223"/>
      <c r="L20" s="224"/>
      <c r="M20" s="226"/>
      <c r="N20" s="227"/>
      <c r="O20" s="228">
        <v>400</v>
      </c>
      <c r="P20" s="229">
        <v>0</v>
      </c>
      <c r="Q20" s="68"/>
      <c r="R20" s="73"/>
    </row>
    <row r="21" spans="1:21" ht="20.100000000000001" customHeight="1" x14ac:dyDescent="0.2">
      <c r="A21" s="219" t="s">
        <v>46</v>
      </c>
      <c r="B21" s="220" t="s">
        <v>63</v>
      </c>
      <c r="C21" s="222"/>
      <c r="D21" s="221"/>
      <c r="E21" s="222"/>
      <c r="F21" s="221"/>
      <c r="G21" s="223"/>
      <c r="H21" s="224"/>
      <c r="I21" s="225"/>
      <c r="J21" s="224"/>
      <c r="K21" s="223"/>
      <c r="L21" s="224"/>
      <c r="M21" s="226"/>
      <c r="N21" s="227"/>
      <c r="O21" s="228">
        <v>1600</v>
      </c>
      <c r="P21" s="229">
        <v>721</v>
      </c>
      <c r="Q21" s="68"/>
      <c r="R21" s="73"/>
    </row>
    <row r="22" spans="1:21" ht="19.5" customHeight="1" thickBot="1" x14ac:dyDescent="0.25">
      <c r="A22" s="90" t="s">
        <v>47</v>
      </c>
      <c r="B22" s="91" t="s">
        <v>63</v>
      </c>
      <c r="C22" s="92"/>
      <c r="D22" s="93"/>
      <c r="E22" s="94"/>
      <c r="F22" s="93"/>
      <c r="G22" s="95"/>
      <c r="H22" s="57"/>
      <c r="I22" s="56"/>
      <c r="J22" s="57"/>
      <c r="K22" s="95"/>
      <c r="L22" s="57"/>
      <c r="M22" s="96"/>
      <c r="N22" s="97"/>
      <c r="O22" s="58">
        <v>1420</v>
      </c>
      <c r="P22" s="59">
        <v>631</v>
      </c>
      <c r="Q22" s="68"/>
      <c r="R22" s="73"/>
    </row>
    <row r="23" spans="1:21" ht="20.100000000000001" customHeight="1" thickBot="1" x14ac:dyDescent="0.25">
      <c r="A23" s="117" t="s">
        <v>20</v>
      </c>
      <c r="B23" s="118"/>
      <c r="C23" s="81">
        <f>SUM(C6:C22)</f>
        <v>44300</v>
      </c>
      <c r="D23" s="82">
        <f>SUM(D6:D22)</f>
        <v>42028</v>
      </c>
      <c r="E23" s="81">
        <f>SUM(E6:E22)</f>
        <v>43370</v>
      </c>
      <c r="F23" s="82">
        <f>SUM(F6:F22)</f>
        <v>41526</v>
      </c>
      <c r="G23" s="83">
        <f>SUM(G6:G22)</f>
        <v>930</v>
      </c>
      <c r="H23" s="84">
        <f>SUM(H6:H22)</f>
        <v>502</v>
      </c>
      <c r="I23" s="85"/>
      <c r="J23" s="86"/>
      <c r="K23" s="83">
        <f>SUM(K6:K22)</f>
        <v>7920</v>
      </c>
      <c r="L23" s="84">
        <f>SUM(L6:L22)</f>
        <v>8039</v>
      </c>
      <c r="M23" s="116">
        <f>SUM(M6:M22)</f>
        <v>3200</v>
      </c>
      <c r="N23" s="87">
        <f>SUM(N6:N22)</f>
        <v>3464</v>
      </c>
      <c r="O23" s="88">
        <f>SUM(O6:O22)</f>
        <v>7210</v>
      </c>
      <c r="P23" s="89">
        <f>SUM(P6:P22)</f>
        <v>4986</v>
      </c>
      <c r="Q23" s="55"/>
      <c r="R23" s="73"/>
    </row>
    <row r="24" spans="1:21" ht="20.100000000000001" customHeight="1" thickBot="1" x14ac:dyDescent="0.25">
      <c r="A24" s="70"/>
      <c r="B24" s="60"/>
      <c r="C24" s="60"/>
      <c r="D24" s="60"/>
      <c r="E24" s="60"/>
      <c r="F24" s="71"/>
      <c r="G24" s="71"/>
      <c r="H24" s="76"/>
      <c r="I24" s="76"/>
      <c r="J24" s="71"/>
      <c r="K24" s="71"/>
      <c r="L24" s="72"/>
      <c r="M24" s="72"/>
      <c r="N24" s="72"/>
      <c r="O24" s="72"/>
      <c r="P24" s="55"/>
      <c r="Q24" s="73"/>
    </row>
    <row r="25" spans="1:21" ht="20.100000000000001" customHeight="1" thickBot="1" x14ac:dyDescent="0.25">
      <c r="A25" s="111" t="s">
        <v>21</v>
      </c>
      <c r="B25" s="98"/>
      <c r="C25" s="98"/>
      <c r="D25" s="98"/>
      <c r="F25" s="210" t="s">
        <v>22</v>
      </c>
      <c r="G25" s="211"/>
      <c r="H25" s="184" t="s">
        <v>23</v>
      </c>
      <c r="I25" s="185"/>
      <c r="J25" s="186"/>
      <c r="L25" s="110" t="s">
        <v>24</v>
      </c>
      <c r="M25" s="99"/>
      <c r="N25" s="99"/>
      <c r="O25" s="99"/>
      <c r="P25" s="99"/>
      <c r="R25" s="1" t="b">
        <f>T25=U25</f>
        <v>0</v>
      </c>
      <c r="T25" s="1" t="b">
        <f>C29&lt;0</f>
        <v>1</v>
      </c>
      <c r="U25" s="1" t="b">
        <f>D29&lt;0</f>
        <v>0</v>
      </c>
    </row>
    <row r="26" spans="1:21" ht="18.75" customHeight="1" thickBot="1" x14ac:dyDescent="0.25">
      <c r="A26" s="202" t="s">
        <v>20</v>
      </c>
      <c r="B26" s="203"/>
      <c r="C26" s="101" t="s">
        <v>11</v>
      </c>
      <c r="D26" s="102" t="s">
        <v>12</v>
      </c>
      <c r="F26" s="212"/>
      <c r="G26" s="213"/>
      <c r="H26" s="187"/>
      <c r="I26" s="188"/>
      <c r="J26" s="189"/>
      <c r="L26" s="181" t="s">
        <v>25</v>
      </c>
      <c r="M26" s="181"/>
      <c r="N26" s="181"/>
      <c r="O26" s="181"/>
      <c r="P26" s="113">
        <f>IF(R25=TRUE, 1, 0)</f>
        <v>0</v>
      </c>
    </row>
    <row r="27" spans="1:21" ht="18.75" customHeight="1" x14ac:dyDescent="0.2">
      <c r="A27" s="204" t="s">
        <v>26</v>
      </c>
      <c r="B27" s="205"/>
      <c r="C27" s="103">
        <f>G23+K23</f>
        <v>8850</v>
      </c>
      <c r="D27" s="104">
        <f>H23+L23</f>
        <v>8541</v>
      </c>
      <c r="F27" s="133" t="s">
        <v>27</v>
      </c>
      <c r="G27" s="134"/>
      <c r="H27" s="193"/>
      <c r="I27" s="194"/>
      <c r="J27" s="195"/>
      <c r="L27" s="182"/>
      <c r="M27" s="182"/>
      <c r="N27" s="182"/>
      <c r="O27" s="182"/>
      <c r="P27" s="115"/>
      <c r="R27" s="1" t="e">
        <f>T27=U27</f>
        <v>#DIV/0!</v>
      </c>
      <c r="T27" s="1" t="e">
        <f>H30&lt;0</f>
        <v>#DIV/0!</v>
      </c>
      <c r="U27" s="1" t="b">
        <f>D29&lt;0</f>
        <v>0</v>
      </c>
    </row>
    <row r="28" spans="1:21" ht="18.75" customHeight="1" thickBot="1" x14ac:dyDescent="0.25">
      <c r="A28" s="206" t="s">
        <v>28</v>
      </c>
      <c r="B28" s="207"/>
      <c r="C28" s="107">
        <f>M23+O23</f>
        <v>10410</v>
      </c>
      <c r="D28" s="108">
        <f>N23+P23</f>
        <v>8450</v>
      </c>
      <c r="F28" s="135" t="s">
        <v>29</v>
      </c>
      <c r="G28" s="136"/>
      <c r="H28" s="196"/>
      <c r="I28" s="197"/>
      <c r="J28" s="198"/>
      <c r="L28" s="183" t="s">
        <v>30</v>
      </c>
      <c r="M28" s="183"/>
      <c r="N28" s="183"/>
      <c r="O28" s="183"/>
      <c r="P28" s="114" t="e">
        <f>IF(R27=TRUE, 1, 0)</f>
        <v>#DIV/0!</v>
      </c>
    </row>
    <row r="29" spans="1:21" ht="18.75" customHeight="1" thickBot="1" x14ac:dyDescent="0.3">
      <c r="A29" s="208" t="s">
        <v>31</v>
      </c>
      <c r="B29" s="209"/>
      <c r="C29" s="105">
        <f>C27-C28</f>
        <v>-1560</v>
      </c>
      <c r="D29" s="106">
        <f>D27-D28</f>
        <v>91</v>
      </c>
      <c r="F29" s="214" t="s">
        <v>32</v>
      </c>
      <c r="G29" s="215"/>
      <c r="H29" s="199"/>
      <c r="I29" s="200"/>
      <c r="J29" s="201"/>
      <c r="L29" s="182"/>
      <c r="M29" s="182"/>
      <c r="N29" s="182"/>
      <c r="O29" s="182"/>
      <c r="P29" s="115"/>
      <c r="R29" s="1" t="e">
        <f>AND(H30&gt;=-0.02, H30&lt;=0.02)</f>
        <v>#DIV/0!</v>
      </c>
    </row>
    <row r="30" spans="1:21" ht="16.5" customHeight="1" thickBot="1" x14ac:dyDescent="0.25">
      <c r="F30" s="149" t="s">
        <v>33</v>
      </c>
      <c r="G30" s="150"/>
      <c r="H30" s="190" t="e">
        <f>AVERAGE(H27:J29)</f>
        <v>#DIV/0!</v>
      </c>
      <c r="I30" s="191"/>
      <c r="J30" s="192"/>
      <c r="L30" s="179" t="s">
        <v>34</v>
      </c>
      <c r="M30" s="179"/>
      <c r="N30" s="179"/>
      <c r="O30" s="179"/>
      <c r="P30" s="109" t="e">
        <f>IF(R29=TRUE, 1, 0)</f>
        <v>#DIV/0!</v>
      </c>
    </row>
    <row r="31" spans="1:21" ht="13.7" customHeight="1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179"/>
      <c r="M31" s="179"/>
      <c r="N31" s="179"/>
      <c r="O31" s="179"/>
      <c r="P31" s="112"/>
    </row>
    <row r="32" spans="1:21" ht="13.7" customHeight="1" x14ac:dyDescent="0.2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62"/>
      <c r="M32" s="62"/>
      <c r="N32" s="63"/>
      <c r="O32" s="63"/>
      <c r="P32" s="7"/>
      <c r="Q32" s="7"/>
    </row>
    <row r="33" spans="1:17" ht="13.5" customHeight="1" thickBot="1" x14ac:dyDescent="0.25">
      <c r="A33" s="3" t="s">
        <v>35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4"/>
      <c r="M33" s="4"/>
      <c r="N33" s="3"/>
      <c r="O33" s="3"/>
    </row>
    <row r="34" spans="1:17" ht="20.100000000000001" customHeight="1" x14ac:dyDescent="0.2">
      <c r="A34" s="137" t="s">
        <v>64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9"/>
      <c r="Q34" s="74"/>
    </row>
    <row r="35" spans="1:17" ht="20.100000000000001" customHeight="1" x14ac:dyDescent="0.2">
      <c r="A35" s="140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2"/>
      <c r="Q35" s="74"/>
    </row>
    <row r="36" spans="1:17" ht="20.100000000000001" customHeight="1" thickBot="1" x14ac:dyDescent="0.25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5"/>
    </row>
    <row r="37" spans="1:17" ht="20.10000000000000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7" ht="13.5" thickBo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7" ht="20.100000000000001" customHeight="1" thickBot="1" x14ac:dyDescent="0.25">
      <c r="A39" s="146" t="s">
        <v>36</v>
      </c>
      <c r="B39" s="147"/>
      <c r="C39" s="147"/>
      <c r="D39" s="147"/>
      <c r="E39" s="147"/>
      <c r="F39" s="148"/>
      <c r="G39" s="60"/>
      <c r="H39" s="60"/>
      <c r="I39" s="60"/>
      <c r="J39" s="60"/>
      <c r="K39" s="60"/>
      <c r="L39" s="60"/>
      <c r="M39" s="60"/>
      <c r="N39" s="60"/>
      <c r="O39" s="60"/>
      <c r="P39" s="55"/>
      <c r="Q39" s="61"/>
    </row>
    <row r="40" spans="1:17" ht="19.149999999999999" customHeight="1" thickBot="1" x14ac:dyDescent="0.25">
      <c r="A40" s="5" t="s">
        <v>9</v>
      </c>
      <c r="B40" s="172" t="s">
        <v>37</v>
      </c>
      <c r="C40" s="173"/>
      <c r="D40" s="127" t="s">
        <v>38</v>
      </c>
      <c r="E40" s="129"/>
      <c r="F40" s="129"/>
      <c r="G40" s="128"/>
      <c r="H40" s="127" t="s">
        <v>39</v>
      </c>
      <c r="I40" s="128"/>
      <c r="J40" s="129" t="s">
        <v>40</v>
      </c>
      <c r="K40" s="129"/>
      <c r="L40" s="130" t="s">
        <v>6</v>
      </c>
      <c r="M40" s="130"/>
      <c r="N40" s="123" t="s">
        <v>7</v>
      </c>
      <c r="O40" s="124"/>
      <c r="P40" s="65" t="s">
        <v>41</v>
      </c>
    </row>
    <row r="41" spans="1:17" ht="18.75" customHeight="1" thickBot="1" x14ac:dyDescent="0.25">
      <c r="A41" s="66" t="s">
        <v>42</v>
      </c>
      <c r="B41" s="170"/>
      <c r="C41" s="171"/>
      <c r="D41" s="162"/>
      <c r="E41" s="176"/>
      <c r="F41" s="176"/>
      <c r="G41" s="163"/>
      <c r="H41" s="162"/>
      <c r="I41" s="163"/>
      <c r="J41" s="164"/>
      <c r="K41" s="165"/>
      <c r="L41" s="121"/>
      <c r="M41" s="122"/>
      <c r="N41" s="125"/>
      <c r="O41" s="126"/>
      <c r="P41" s="64">
        <f t="shared" ref="P41:P49" si="6">L41-N41</f>
        <v>0</v>
      </c>
    </row>
    <row r="42" spans="1:17" ht="18.75" customHeight="1" thickBot="1" x14ac:dyDescent="0.25">
      <c r="A42" s="67" t="s">
        <v>42</v>
      </c>
      <c r="B42" s="169"/>
      <c r="C42" s="169"/>
      <c r="D42" s="131"/>
      <c r="E42" s="168"/>
      <c r="F42" s="168"/>
      <c r="G42" s="132"/>
      <c r="H42" s="131"/>
      <c r="I42" s="132"/>
      <c r="J42" s="119"/>
      <c r="K42" s="120"/>
      <c r="L42" s="121"/>
      <c r="M42" s="122"/>
      <c r="N42" s="125"/>
      <c r="O42" s="126"/>
      <c r="P42" s="64">
        <f t="shared" si="6"/>
        <v>0</v>
      </c>
    </row>
    <row r="43" spans="1:17" ht="19.149999999999999" customHeight="1" thickBot="1" x14ac:dyDescent="0.25">
      <c r="A43" s="67" t="s">
        <v>42</v>
      </c>
      <c r="B43" s="174"/>
      <c r="C43" s="175"/>
      <c r="D43" s="131"/>
      <c r="E43" s="168"/>
      <c r="F43" s="168"/>
      <c r="G43" s="132"/>
      <c r="H43" s="131"/>
      <c r="I43" s="132"/>
      <c r="J43" s="131"/>
      <c r="K43" s="161"/>
      <c r="L43" s="166"/>
      <c r="M43" s="167"/>
      <c r="N43" s="177"/>
      <c r="O43" s="178"/>
      <c r="P43" s="64">
        <f t="shared" si="6"/>
        <v>0</v>
      </c>
    </row>
    <row r="44" spans="1:17" ht="19.5" customHeight="1" thickBot="1" x14ac:dyDescent="0.25">
      <c r="A44" s="66" t="s">
        <v>42</v>
      </c>
      <c r="B44" s="216"/>
      <c r="C44" s="217"/>
      <c r="D44" s="174"/>
      <c r="E44" s="218"/>
      <c r="F44" s="218"/>
      <c r="G44" s="175"/>
      <c r="H44" s="174"/>
      <c r="I44" s="175"/>
      <c r="J44" s="174"/>
      <c r="K44" s="175"/>
      <c r="L44" s="166"/>
      <c r="M44" s="167"/>
      <c r="N44" s="177"/>
      <c r="O44" s="178"/>
      <c r="P44" s="64">
        <f t="shared" si="6"/>
        <v>0</v>
      </c>
    </row>
    <row r="45" spans="1:17" ht="19.5" customHeight="1" thickBot="1" x14ac:dyDescent="0.25">
      <c r="A45" s="67" t="s">
        <v>42</v>
      </c>
      <c r="B45" s="174"/>
      <c r="C45" s="175"/>
      <c r="D45" s="131"/>
      <c r="E45" s="168"/>
      <c r="F45" s="168"/>
      <c r="G45" s="132"/>
      <c r="H45" s="131"/>
      <c r="I45" s="132"/>
      <c r="J45" s="131"/>
      <c r="K45" s="132"/>
      <c r="L45" s="166"/>
      <c r="M45" s="167"/>
      <c r="N45" s="177"/>
      <c r="O45" s="178"/>
      <c r="P45" s="64">
        <f t="shared" si="6"/>
        <v>0</v>
      </c>
    </row>
    <row r="46" spans="1:17" ht="19.5" customHeight="1" thickBot="1" x14ac:dyDescent="0.25">
      <c r="A46" s="67" t="s">
        <v>42</v>
      </c>
      <c r="B46" s="174"/>
      <c r="C46" s="175"/>
      <c r="D46" s="131"/>
      <c r="E46" s="168"/>
      <c r="F46" s="168"/>
      <c r="G46" s="132"/>
      <c r="H46" s="131"/>
      <c r="I46" s="132"/>
      <c r="J46" s="131"/>
      <c r="K46" s="132"/>
      <c r="L46" s="166"/>
      <c r="M46" s="167"/>
      <c r="N46" s="177"/>
      <c r="O46" s="178"/>
      <c r="P46" s="64">
        <f t="shared" si="6"/>
        <v>0</v>
      </c>
    </row>
    <row r="47" spans="1:17" ht="19.5" customHeight="1" thickBot="1" x14ac:dyDescent="0.25">
      <c r="A47" s="66" t="s">
        <v>42</v>
      </c>
      <c r="B47" s="216"/>
      <c r="C47" s="217"/>
      <c r="D47" s="174"/>
      <c r="E47" s="218"/>
      <c r="F47" s="218"/>
      <c r="G47" s="175"/>
      <c r="H47" s="174"/>
      <c r="I47" s="175"/>
      <c r="J47" s="174"/>
      <c r="K47" s="175"/>
      <c r="L47" s="166"/>
      <c r="M47" s="167"/>
      <c r="N47" s="177"/>
      <c r="O47" s="178"/>
      <c r="P47" s="64">
        <f t="shared" si="6"/>
        <v>0</v>
      </c>
    </row>
    <row r="48" spans="1:17" ht="19.5" customHeight="1" thickBot="1" x14ac:dyDescent="0.25">
      <c r="A48" s="67" t="s">
        <v>42</v>
      </c>
      <c r="B48" s="174"/>
      <c r="C48" s="175"/>
      <c r="D48" s="131"/>
      <c r="E48" s="168"/>
      <c r="F48" s="168"/>
      <c r="G48" s="132"/>
      <c r="H48" s="131"/>
      <c r="I48" s="132"/>
      <c r="J48" s="131"/>
      <c r="K48" s="132"/>
      <c r="L48" s="166"/>
      <c r="M48" s="167"/>
      <c r="N48" s="177"/>
      <c r="O48" s="178"/>
      <c r="P48" s="64">
        <f t="shared" si="6"/>
        <v>0</v>
      </c>
    </row>
    <row r="49" spans="1:16" ht="18.75" customHeight="1" x14ac:dyDescent="0.2">
      <c r="A49" s="67" t="s">
        <v>42</v>
      </c>
      <c r="B49" s="174"/>
      <c r="C49" s="175"/>
      <c r="D49" s="131"/>
      <c r="E49" s="168"/>
      <c r="F49" s="168"/>
      <c r="G49" s="132"/>
      <c r="H49" s="131"/>
      <c r="I49" s="132"/>
      <c r="J49" s="131"/>
      <c r="K49" s="132"/>
      <c r="L49" s="166"/>
      <c r="M49" s="167"/>
      <c r="N49" s="177"/>
      <c r="O49" s="178"/>
      <c r="P49" s="64">
        <f t="shared" si="6"/>
        <v>0</v>
      </c>
    </row>
    <row r="50" spans="1: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  <row r="595" spans="12:15" x14ac:dyDescent="0.2">
      <c r="L595" s="2"/>
      <c r="M595" s="2"/>
      <c r="N595" s="2"/>
      <c r="O595" s="2"/>
    </row>
    <row r="596" spans="12:15" x14ac:dyDescent="0.2">
      <c r="L596" s="2"/>
      <c r="M596" s="2"/>
      <c r="N596" s="2"/>
      <c r="O596" s="2"/>
    </row>
    <row r="597" spans="12:15" x14ac:dyDescent="0.2">
      <c r="L597" s="2"/>
      <c r="M597" s="2"/>
      <c r="N597" s="2"/>
      <c r="O597" s="2"/>
    </row>
    <row r="598" spans="12:15" x14ac:dyDescent="0.2">
      <c r="L598" s="2"/>
      <c r="M598" s="2"/>
      <c r="N598" s="2"/>
      <c r="O598" s="2"/>
    </row>
    <row r="599" spans="12:15" x14ac:dyDescent="0.2">
      <c r="L599" s="2"/>
      <c r="M599" s="2"/>
      <c r="N599" s="2"/>
      <c r="O599" s="2"/>
    </row>
  </sheetData>
  <mergeCells count="88">
    <mergeCell ref="N48:O48"/>
    <mergeCell ref="B49:C49"/>
    <mergeCell ref="D49:G49"/>
    <mergeCell ref="H49:I49"/>
    <mergeCell ref="J49:K49"/>
    <mergeCell ref="L49:M49"/>
    <mergeCell ref="N49:O49"/>
    <mergeCell ref="B48:C48"/>
    <mergeCell ref="D48:G48"/>
    <mergeCell ref="H48:I48"/>
    <mergeCell ref="J48:K48"/>
    <mergeCell ref="L48:M48"/>
    <mergeCell ref="N46:O46"/>
    <mergeCell ref="B47:C47"/>
    <mergeCell ref="D47:G47"/>
    <mergeCell ref="H47:I47"/>
    <mergeCell ref="J47:K47"/>
    <mergeCell ref="L47:M47"/>
    <mergeCell ref="N47:O47"/>
    <mergeCell ref="B46:C46"/>
    <mergeCell ref="D46:G46"/>
    <mergeCell ref="H46:I46"/>
    <mergeCell ref="J46:K46"/>
    <mergeCell ref="L46:M46"/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  <mergeCell ref="N43:O43"/>
    <mergeCell ref="L30:O31"/>
    <mergeCell ref="A2:P2"/>
    <mergeCell ref="L26:O27"/>
    <mergeCell ref="L28:O29"/>
    <mergeCell ref="H25:J26"/>
    <mergeCell ref="H30:J30"/>
    <mergeCell ref="H27:J27"/>
    <mergeCell ref="H28:J28"/>
    <mergeCell ref="H29:J29"/>
    <mergeCell ref="A26:B26"/>
    <mergeCell ref="A27:B27"/>
    <mergeCell ref="A28:B28"/>
    <mergeCell ref="A29:B29"/>
    <mergeCell ref="F25:G26"/>
    <mergeCell ref="F29:G29"/>
    <mergeCell ref="D43:G43"/>
    <mergeCell ref="B42:C42"/>
    <mergeCell ref="B41:C41"/>
    <mergeCell ref="B40:C40"/>
    <mergeCell ref="B43:C43"/>
    <mergeCell ref="D40:G40"/>
    <mergeCell ref="D41:G41"/>
    <mergeCell ref="D42:G42"/>
    <mergeCell ref="H43:I43"/>
    <mergeCell ref="J43:K43"/>
    <mergeCell ref="L41:M41"/>
    <mergeCell ref="H41:I41"/>
    <mergeCell ref="J41:K41"/>
    <mergeCell ref="L43:M43"/>
    <mergeCell ref="I4:J4"/>
    <mergeCell ref="C4:D4"/>
    <mergeCell ref="O4:P4"/>
    <mergeCell ref="K4:L4"/>
    <mergeCell ref="G4:H4"/>
    <mergeCell ref="E4:F4"/>
    <mergeCell ref="M4:N4"/>
    <mergeCell ref="A23:B23"/>
    <mergeCell ref="J42:K42"/>
    <mergeCell ref="L42:M42"/>
    <mergeCell ref="N40:O40"/>
    <mergeCell ref="N41:O41"/>
    <mergeCell ref="N42:O42"/>
    <mergeCell ref="H40:I40"/>
    <mergeCell ref="J40:K40"/>
    <mergeCell ref="L40:M40"/>
    <mergeCell ref="H42:I42"/>
    <mergeCell ref="F27:G27"/>
    <mergeCell ref="F28:G28"/>
    <mergeCell ref="A34:P36"/>
    <mergeCell ref="A39:F39"/>
    <mergeCell ref="F30:G30"/>
  </mergeCells>
  <conditionalFormatting sqref="P25">
    <cfRule type="expression" priority="11">
      <formula>$R$25:$R$29=TRUE</formula>
    </cfRule>
  </conditionalFormatting>
  <conditionalFormatting sqref="P26 P28 P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5:R2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R25:R29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Sanchez</cp:lastModifiedBy>
  <cp:revision/>
  <dcterms:created xsi:type="dcterms:W3CDTF">2015-11-16T19:09:52Z</dcterms:created>
  <dcterms:modified xsi:type="dcterms:W3CDTF">2025-08-27T05:49:37Z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