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EMPIRE CENTER (BURBANK, CA)/4 ASSET-REPORT DOCS/"/>
    </mc:Choice>
  </mc:AlternateContent>
  <xr:revisionPtr revIDLastSave="0" documentId="8_{0720945D-98FD-1A4A-9585-F1AC5FA72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/>
  <c r="P36" i="1"/>
  <c r="P37" i="1"/>
  <c r="P38" i="1"/>
  <c r="P39" i="1"/>
  <c r="P40" i="1"/>
  <c r="P14" i="1"/>
  <c r="O14" i="1"/>
  <c r="N14" i="1"/>
  <c r="M14" i="1"/>
  <c r="L14" i="1"/>
  <c r="K14" i="1"/>
  <c r="H14" i="1"/>
  <c r="G14" i="1"/>
  <c r="D14" i="1"/>
  <c r="C14" i="1"/>
  <c r="H21" i="1"/>
  <c r="P34" i="1"/>
  <c r="P33" i="1"/>
  <c r="P32" i="1"/>
  <c r="T18" i="1"/>
  <c r="R20" i="1"/>
  <c r="P21" i="1"/>
  <c r="D19" i="1"/>
  <c r="C19" i="1"/>
  <c r="D18" i="1"/>
  <c r="C18" i="1"/>
  <c r="C20" i="1"/>
  <c r="T16" i="1"/>
  <c r="D20" i="1"/>
  <c r="U18" i="1"/>
  <c r="R18" i="1"/>
  <c r="J7" i="1"/>
  <c r="J6" i="1"/>
  <c r="I7" i="1"/>
  <c r="I6" i="1"/>
  <c r="U16" i="1"/>
  <c r="R16" i="1"/>
  <c r="P17" i="1"/>
  <c r="P19" i="1"/>
  <c r="F7" i="1"/>
  <c r="E7" i="1"/>
  <c r="F6" i="1"/>
  <c r="E6" i="1"/>
  <c r="E14" i="1"/>
  <c r="F14" i="1"/>
</calcChain>
</file>

<file path=xl/sharedStrings.xml><?xml version="1.0" encoding="utf-8"?>
<sst xmlns="http://schemas.openxmlformats.org/spreadsheetml/2006/main" count="79" uniqueCount="51">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</sst>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8" zoomScale="80" zoomScaleNormal="55" zoomScaleSheetLayoutView="80" workbookViewId="0">
      <selection activeCell="P14" sqref="P14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39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44</v>
      </c>
      <c r="P4" s="143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28</v>
      </c>
      <c r="B6" s="72" t="s">
        <v>45</v>
      </c>
      <c r="C6" s="23">
        <v>1600</v>
      </c>
      <c r="D6" s="24">
        <v>1701</v>
      </c>
      <c r="E6" s="23">
        <f t="shared" ref="E6:F7" si="0">C6-G6</f>
        <v>1450</v>
      </c>
      <c r="F6" s="24">
        <f t="shared" si="0"/>
        <v>1540</v>
      </c>
      <c r="G6" s="25">
        <v>150</v>
      </c>
      <c r="H6" s="26">
        <v>161</v>
      </c>
      <c r="I6" s="27">
        <f>G6/C6</f>
        <v>9.375E-2</v>
      </c>
      <c r="J6" s="28">
        <f>H6/D6</f>
        <v>9.4650205761316872E-2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29</v>
      </c>
      <c r="B7" s="73" t="s">
        <v>45</v>
      </c>
      <c r="C7" s="35">
        <v>1600</v>
      </c>
      <c r="D7" s="36">
        <v>1626</v>
      </c>
      <c r="E7" s="35">
        <f t="shared" si="0"/>
        <v>1450</v>
      </c>
      <c r="F7" s="36">
        <f t="shared" si="0"/>
        <v>1469</v>
      </c>
      <c r="G7" s="37">
        <v>150</v>
      </c>
      <c r="H7" s="38">
        <v>157</v>
      </c>
      <c r="I7" s="39">
        <f t="shared" ref="I7:J7" si="1">G7/C7</f>
        <v>9.375E-2</v>
      </c>
      <c r="J7" s="40">
        <f t="shared" si="1"/>
        <v>9.6555965559655593E-2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32</v>
      </c>
      <c r="B8" s="73" t="s">
        <v>46</v>
      </c>
      <c r="C8" s="35">
        <v>1600</v>
      </c>
      <c r="D8" s="36">
        <v>1694</v>
      </c>
      <c r="E8" s="35">
        <f t="shared" ref="E8:E9" si="2">C8-G8</f>
        <v>1285</v>
      </c>
      <c r="F8" s="36">
        <f t="shared" ref="F8:F9" si="3">D8-H8</f>
        <v>1359</v>
      </c>
      <c r="G8" s="37">
        <v>315</v>
      </c>
      <c r="H8" s="38">
        <v>335</v>
      </c>
      <c r="I8" s="39">
        <f t="shared" ref="I8:I9" si="4">G8/C8</f>
        <v>0.19687499999999999</v>
      </c>
      <c r="J8" s="40">
        <f t="shared" ref="J8:J9" si="5">H8/D8</f>
        <v>0.19775678866587956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15">
      <c r="A9" s="75" t="s">
        <v>33</v>
      </c>
      <c r="B9" s="73" t="s">
        <v>46</v>
      </c>
      <c r="C9" s="35">
        <v>1500</v>
      </c>
      <c r="D9" s="36">
        <v>1586</v>
      </c>
      <c r="E9" s="35">
        <f t="shared" si="2"/>
        <v>1190</v>
      </c>
      <c r="F9" s="36">
        <f t="shared" si="3"/>
        <v>1290</v>
      </c>
      <c r="G9" s="37">
        <v>310</v>
      </c>
      <c r="H9" s="38">
        <v>296</v>
      </c>
      <c r="I9" s="39">
        <f t="shared" si="4"/>
        <v>0.20666666666666667</v>
      </c>
      <c r="J9" s="40">
        <f t="shared" si="5"/>
        <v>0.18663303909205547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15">
      <c r="A10" s="75" t="s">
        <v>13</v>
      </c>
      <c r="B10" s="73" t="s">
        <v>47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1976</v>
      </c>
      <c r="L10" s="38">
        <v>2011</v>
      </c>
      <c r="M10" s="43"/>
      <c r="N10" s="44"/>
      <c r="O10" s="45"/>
      <c r="P10" s="46"/>
      <c r="Q10" s="54"/>
      <c r="R10" s="68"/>
    </row>
    <row r="11" spans="1:21" ht="20.100000000000001" customHeight="1" x14ac:dyDescent="0.15">
      <c r="A11" s="75" t="s">
        <v>11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2381</v>
      </c>
      <c r="N11" s="51">
        <v>2460</v>
      </c>
      <c r="O11" s="45"/>
      <c r="P11" s="46"/>
      <c r="Q11" s="63"/>
      <c r="R11" s="68"/>
    </row>
    <row r="12" spans="1:21" ht="20.100000000000001" customHeight="1" x14ac:dyDescent="0.15">
      <c r="A12" s="75" t="s">
        <v>12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95</v>
      </c>
      <c r="Q12" s="63"/>
      <c r="R12" s="68"/>
    </row>
    <row r="13" spans="1:21" ht="20.100000000000001" customHeight="1" thickBot="1" x14ac:dyDescent="0.2">
      <c r="A13" s="75" t="s">
        <v>30</v>
      </c>
      <c r="B13" s="73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75</v>
      </c>
      <c r="P13" s="53">
        <v>97</v>
      </c>
      <c r="Q13" s="63"/>
      <c r="R13" s="68"/>
    </row>
    <row r="14" spans="1:21" ht="20.100000000000001" customHeight="1" thickBot="1" x14ac:dyDescent="0.2">
      <c r="A14" s="104" t="s">
        <v>34</v>
      </c>
      <c r="B14" s="105"/>
      <c r="C14" s="76">
        <f>SUM(C6:C13)</f>
        <v>6300</v>
      </c>
      <c r="D14" s="77">
        <f>SUM(D6:D13)</f>
        <v>6607</v>
      </c>
      <c r="E14" s="76">
        <f>SUM(E6:E13)</f>
        <v>5375</v>
      </c>
      <c r="F14" s="77">
        <f>SUM(F6:F13)</f>
        <v>5658</v>
      </c>
      <c r="G14" s="78">
        <f>SUM(G6:G13)</f>
        <v>925</v>
      </c>
      <c r="H14" s="79">
        <f>SUM(H6:H13)</f>
        <v>949</v>
      </c>
      <c r="I14" s="80"/>
      <c r="J14" s="81"/>
      <c r="K14" s="78">
        <f>SUM(K6:K13)</f>
        <v>1976</v>
      </c>
      <c r="L14" s="79">
        <f>SUM(L6:L13)</f>
        <v>2011</v>
      </c>
      <c r="M14" s="103">
        <f>SUM(M6:M13)</f>
        <v>2381</v>
      </c>
      <c r="N14" s="82">
        <f>SUM(N6:N13)</f>
        <v>2460</v>
      </c>
      <c r="O14" s="83">
        <f>SUM(O6:O13)</f>
        <v>150</v>
      </c>
      <c r="P14" s="84">
        <f>SUM(P6:P13)</f>
        <v>192</v>
      </c>
      <c r="Q14" s="54"/>
      <c r="R14" s="68"/>
    </row>
    <row r="15" spans="1:21" ht="20.100000000000001" customHeight="1" thickBot="1" x14ac:dyDescent="0.2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">
      <c r="A16" s="98" t="s">
        <v>35</v>
      </c>
      <c r="B16" s="85"/>
      <c r="C16" s="85"/>
      <c r="D16" s="85"/>
      <c r="F16" s="197" t="s">
        <v>14</v>
      </c>
      <c r="G16" s="198"/>
      <c r="H16" s="171" t="s">
        <v>38</v>
      </c>
      <c r="I16" s="172"/>
      <c r="J16" s="173"/>
      <c r="L16" s="97" t="s">
        <v>40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189" t="s">
        <v>34</v>
      </c>
      <c r="B17" s="190"/>
      <c r="C17" s="88" t="s">
        <v>7</v>
      </c>
      <c r="D17" s="89" t="s">
        <v>8</v>
      </c>
      <c r="F17" s="199"/>
      <c r="G17" s="200"/>
      <c r="H17" s="174"/>
      <c r="I17" s="175"/>
      <c r="J17" s="176"/>
      <c r="L17" s="168" t="s">
        <v>43</v>
      </c>
      <c r="M17" s="168"/>
      <c r="N17" s="168"/>
      <c r="O17" s="168"/>
      <c r="P17" s="100">
        <f>IF(R16=TRUE, 1, 0)</f>
        <v>1</v>
      </c>
    </row>
    <row r="18" spans="1:21" ht="18.75" customHeight="1" x14ac:dyDescent="0.15">
      <c r="A18" s="191" t="s">
        <v>37</v>
      </c>
      <c r="B18" s="192"/>
      <c r="C18" s="90">
        <f>G14+K14</f>
        <v>2901</v>
      </c>
      <c r="D18" s="91">
        <f>H14+L14</f>
        <v>2960</v>
      </c>
      <c r="F18" s="120" t="s">
        <v>15</v>
      </c>
      <c r="G18" s="121"/>
      <c r="H18" s="180">
        <v>5.7999999999999996E-3</v>
      </c>
      <c r="I18" s="181"/>
      <c r="J18" s="182"/>
      <c r="L18" s="169"/>
      <c r="M18" s="169"/>
      <c r="N18" s="169"/>
      <c r="O18" s="169"/>
      <c r="P18" s="10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">
      <c r="A19" s="193" t="s">
        <v>36</v>
      </c>
      <c r="B19" s="194"/>
      <c r="C19" s="94">
        <f>M14+O14</f>
        <v>2531</v>
      </c>
      <c r="D19" s="95">
        <f>N14+P14</f>
        <v>2652</v>
      </c>
      <c r="F19" s="122" t="s">
        <v>16</v>
      </c>
      <c r="G19" s="123"/>
      <c r="H19" s="183">
        <v>5.1999999999999998E-3</v>
      </c>
      <c r="I19" s="184"/>
      <c r="J19" s="185"/>
      <c r="L19" s="170" t="s">
        <v>41</v>
      </c>
      <c r="M19" s="170"/>
      <c r="N19" s="170"/>
      <c r="O19" s="170"/>
      <c r="P19" s="101">
        <f>IF(R18=TRUE, 1, 0)</f>
        <v>1</v>
      </c>
    </row>
    <row r="20" spans="1:21" ht="18.75" customHeight="1" thickBot="1" x14ac:dyDescent="0.2">
      <c r="A20" s="195" t="s">
        <v>20</v>
      </c>
      <c r="B20" s="196"/>
      <c r="C20" s="92">
        <f>C18-C19</f>
        <v>370</v>
      </c>
      <c r="D20" s="93">
        <f>D18-D19</f>
        <v>308</v>
      </c>
      <c r="F20" s="201" t="s">
        <v>17</v>
      </c>
      <c r="G20" s="202"/>
      <c r="H20" s="186">
        <v>4.5999999999999999E-3</v>
      </c>
      <c r="I20" s="187"/>
      <c r="J20" s="188"/>
      <c r="L20" s="169"/>
      <c r="M20" s="169"/>
      <c r="N20" s="169"/>
      <c r="O20" s="169"/>
      <c r="P20" s="102"/>
      <c r="R20" s="1" t="b">
        <f>AND(H21&gt;=-0.02, H21&lt;=0.02)</f>
        <v>1</v>
      </c>
    </row>
    <row r="21" spans="1:21" ht="16.5" customHeight="1" thickBot="1" x14ac:dyDescent="0.2">
      <c r="F21" s="136" t="s">
        <v>18</v>
      </c>
      <c r="G21" s="137"/>
      <c r="H21" s="177">
        <f>AVERAGE(H18:J20)</f>
        <v>5.1999999999999998E-3</v>
      </c>
      <c r="I21" s="178"/>
      <c r="J21" s="179"/>
      <c r="L21" s="166" t="s">
        <v>42</v>
      </c>
      <c r="M21" s="166"/>
      <c r="N21" s="166"/>
      <c r="O21" s="166"/>
      <c r="P21" s="96">
        <f>IF(R20=TRUE, 1, 0)</f>
        <v>1</v>
      </c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66"/>
      <c r="M22" s="166"/>
      <c r="N22" s="166"/>
      <c r="O22" s="166"/>
      <c r="P22" s="99"/>
    </row>
    <row r="23" spans="1:21" ht="13.7" customHeigh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2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15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6"/>
      <c r="Q25" s="69"/>
    </row>
    <row r="26" spans="1:21" ht="20.100000000000001" customHeight="1" x14ac:dyDescent="0.15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69"/>
    </row>
    <row r="27" spans="1:21" ht="20.100000000000001" customHeight="1" thickBot="1" x14ac:dyDescent="0.2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">
      <c r="A30" s="133" t="s">
        <v>21</v>
      </c>
      <c r="B30" s="134"/>
      <c r="C30" s="134"/>
      <c r="D30" s="134"/>
      <c r="E30" s="134"/>
      <c r="F30" s="135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2">
      <c r="A31" s="5" t="s">
        <v>6</v>
      </c>
      <c r="B31" s="159" t="s">
        <v>26</v>
      </c>
      <c r="C31" s="160"/>
      <c r="D31" s="114" t="s">
        <v>25</v>
      </c>
      <c r="E31" s="116"/>
      <c r="F31" s="116"/>
      <c r="G31" s="115"/>
      <c r="H31" s="114" t="s">
        <v>22</v>
      </c>
      <c r="I31" s="115"/>
      <c r="J31" s="116" t="s">
        <v>23</v>
      </c>
      <c r="K31" s="116"/>
      <c r="L31" s="117" t="s">
        <v>3</v>
      </c>
      <c r="M31" s="117"/>
      <c r="N31" s="110" t="s">
        <v>4</v>
      </c>
      <c r="O31" s="111"/>
      <c r="P31" s="60" t="s">
        <v>24</v>
      </c>
    </row>
    <row r="32" spans="1:21" ht="18.75" customHeight="1" thickBot="1" x14ac:dyDescent="0.2">
      <c r="A32" s="61" t="s">
        <v>27</v>
      </c>
      <c r="B32" s="157"/>
      <c r="C32" s="158"/>
      <c r="D32" s="149"/>
      <c r="E32" s="163"/>
      <c r="F32" s="163"/>
      <c r="G32" s="150"/>
      <c r="H32" s="149"/>
      <c r="I32" s="150"/>
      <c r="J32" s="151"/>
      <c r="K32" s="152"/>
      <c r="L32" s="108"/>
      <c r="M32" s="109"/>
      <c r="N32" s="112"/>
      <c r="O32" s="113"/>
      <c r="P32" s="59">
        <f t="shared" ref="P32:P40" si="6">L32-N32</f>
        <v>0</v>
      </c>
    </row>
    <row r="33" spans="1:16" ht="18.75" customHeight="1" thickBot="1" x14ac:dyDescent="0.2">
      <c r="A33" s="62" t="s">
        <v>27</v>
      </c>
      <c r="B33" s="156"/>
      <c r="C33" s="156"/>
      <c r="D33" s="118"/>
      <c r="E33" s="155"/>
      <c r="F33" s="155"/>
      <c r="G33" s="119"/>
      <c r="H33" s="118"/>
      <c r="I33" s="119"/>
      <c r="J33" s="106"/>
      <c r="K33" s="107"/>
      <c r="L33" s="108"/>
      <c r="M33" s="109"/>
      <c r="N33" s="112"/>
      <c r="O33" s="113"/>
      <c r="P33" s="59">
        <f t="shared" si="6"/>
        <v>0</v>
      </c>
    </row>
    <row r="34" spans="1:16" ht="19.149999999999999" customHeight="1" thickBot="1" x14ac:dyDescent="0.2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48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2">
      <c r="A35" s="61" t="s">
        <v>27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2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2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ht="19.5" customHeight="1" thickBot="1" x14ac:dyDescent="0.2">
      <c r="A38" s="61" t="s">
        <v>27</v>
      </c>
      <c r="B38" s="203"/>
      <c r="C38" s="204"/>
      <c r="D38" s="161"/>
      <c r="E38" s="205"/>
      <c r="F38" s="205"/>
      <c r="G38" s="162"/>
      <c r="H38" s="161"/>
      <c r="I38" s="162"/>
      <c r="J38" s="161"/>
      <c r="K38" s="162"/>
      <c r="L38" s="153"/>
      <c r="M38" s="154"/>
      <c r="N38" s="164"/>
      <c r="O38" s="165"/>
      <c r="P38" s="59">
        <f t="shared" si="6"/>
        <v>0</v>
      </c>
    </row>
    <row r="39" spans="1:16" ht="19.5" customHeight="1" thickBot="1" x14ac:dyDescent="0.2">
      <c r="A39" s="62" t="s">
        <v>27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6"/>
        <v>0</v>
      </c>
    </row>
    <row r="40" spans="1:16" ht="18.75" customHeight="1" x14ac:dyDescent="0.15">
      <c r="A40" s="62" t="s">
        <v>27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9">
        <f t="shared" si="6"/>
        <v>0</v>
      </c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2024-06-13T17:51:23Z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