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"/>
    </mc:Choice>
  </mc:AlternateContent>
  <xr:revisionPtr revIDLastSave="0" documentId="13_ncr:1_{8E932347-C48C-41F1-8B48-F0646D5F91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<sst xmlns="http://schemas.openxmlformats.org/spreadsheetml/2006/main" count="73" uniqueCount="47">
  <si>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</si>
  <si>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</si>
  <si>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</si>
  <si>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</si>
  <si>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</si>
  <si>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</si>
  <si>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</si>
  <si>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</si>
  <si>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</si>
  <si>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</si>
  <si>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</si>
  <si>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</si>
  <si>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</si>
  <si>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</si>
  <si>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</si>
  <si>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</si>
  <si>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</si>
  <si>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</si>
  <si>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</si>
  <si>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</si>
  <si>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</si>
  <si>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</si>
  <si>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</si>
  <si>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</si>
  <si>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</si>
  <si>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</si>
  <si>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</si>
  <si>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</si>
  <si>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</si>
  <si>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</si>
  <si>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</si>
  <si>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</si>
  <si>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</si>
  <si>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</si>
  <si>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</si>
  <si>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</si>
  <si>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</si>
  <si>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</si>
  <si>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</si>
  <si>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</si>
  <si>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</si>
  <si>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</si>
  <si>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</si>
  <si>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</si>
  <si>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 1</t>
  </si>
  <si>
    <t>DINING 2</t>
  </si>
  <si>
    <t>BALANCE SCHEDULE CONTINGENT ON CLEAN MUA INTAKE FILTERS AND CLEAN RTU OA INTAKE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</si>
</sst>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2" zoomScale="55" zoomScaleNormal="55" zoomScaleSheetLayoutView="55" workbookViewId="0">
      <selection activeCell="Y21" sqref="Y2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30</v>
      </c>
      <c r="J4" s="139"/>
      <c r="K4" s="144" t="s">
        <v>3</v>
      </c>
      <c r="L4" s="145"/>
      <c r="M4" s="142" t="s">
        <v>4</v>
      </c>
      <c r="N4" s="143"/>
      <c r="O4" s="142" t="s">
        <v>42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28</v>
      </c>
      <c r="B6" s="72" t="s">
        <v>43</v>
      </c>
      <c r="C6" s="23">
        <v>3067</v>
      </c>
      <c r="D6" s="24">
        <v>2673</v>
      </c>
      <c r="E6" s="23">
        <f t="shared" ref="E6:F7" si="0">C6-G6</f>
        <v>2300</v>
      </c>
      <c r="F6" s="24">
        <f t="shared" si="0"/>
        <v>1972</v>
      </c>
      <c r="G6" s="25">
        <v>767</v>
      </c>
      <c r="H6" s="26">
        <v>701</v>
      </c>
      <c r="I6" s="27">
        <f>G6/C6</f>
        <v>0.25008151287903491</v>
      </c>
      <c r="J6" s="28">
        <f>H6/D6</f>
        <v>0.26225215114104006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29</v>
      </c>
      <c r="B7" s="73" t="s">
        <v>44</v>
      </c>
      <c r="C7" s="35">
        <v>1600</v>
      </c>
      <c r="D7" s="36">
        <v>1623</v>
      </c>
      <c r="E7" s="35">
        <f t="shared" si="0"/>
        <v>1200</v>
      </c>
      <c r="F7" s="36">
        <f t="shared" si="0"/>
        <v>1211</v>
      </c>
      <c r="G7" s="37">
        <v>400</v>
      </c>
      <c r="H7" s="38">
        <v>412</v>
      </c>
      <c r="I7" s="39">
        <f t="shared" ref="I7:J7" si="1">G7/C7</f>
        <v>0.25</v>
      </c>
      <c r="J7" s="40">
        <f t="shared" si="1"/>
        <v>0.25385089340727046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31</v>
      </c>
      <c r="B8" s="73" t="s">
        <v>45</v>
      </c>
      <c r="C8" s="35">
        <v>1600</v>
      </c>
      <c r="D8" s="36">
        <v>1593</v>
      </c>
      <c r="E8" s="35">
        <f t="shared" ref="E8" si="2">C8-G8</f>
        <v>1200</v>
      </c>
      <c r="F8" s="36">
        <f t="shared" ref="F8" si="3">D8-H8</f>
        <v>1167</v>
      </c>
      <c r="G8" s="37">
        <v>400</v>
      </c>
      <c r="H8" s="38">
        <v>426</v>
      </c>
      <c r="I8" s="39">
        <f t="shared" ref="I8" si="4">G8/C8</f>
        <v>0.25</v>
      </c>
      <c r="J8" s="40">
        <f t="shared" ref="J8" si="5">H8/D8</f>
        <v>0.26741996233521659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13</v>
      </c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>
        <v>2168</v>
      </c>
      <c r="L9" s="38">
        <v>2168</v>
      </c>
      <c r="M9" s="43"/>
      <c r="N9" s="44"/>
      <c r="O9" s="45"/>
      <c r="P9" s="46"/>
      <c r="Q9" s="54"/>
      <c r="R9" s="68"/>
    </row>
    <row r="10" spans="1:21" ht="20.149999999999999" customHeight="1" x14ac:dyDescent="0.25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3563</v>
      </c>
      <c r="N10" s="51">
        <v>3563</v>
      </c>
      <c r="O10" s="45"/>
      <c r="P10" s="46"/>
      <c r="Q10" s="63"/>
      <c r="R10" s="68"/>
    </row>
    <row r="11" spans="1:21" ht="20.149999999999999" customHeight="1" thickBot="1" x14ac:dyDescent="0.3">
      <c r="A11" s="75" t="s">
        <v>12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159</v>
      </c>
      <c r="P11" s="53">
        <v>159</v>
      </c>
      <c r="Q11" s="63"/>
      <c r="R11" s="68"/>
    </row>
    <row r="12" spans="1:21" ht="20.149999999999999" customHeight="1" thickBot="1" x14ac:dyDescent="0.3">
      <c r="A12" s="104" t="s">
        <v>32</v>
      </c>
      <c r="B12" s="105"/>
      <c r="C12" s="76">
        <f>SUM(C6:C11)</f>
        <v>6267</v>
      </c>
      <c r="D12" s="77">
        <f>SUM(D6:D11)</f>
        <v>5889</v>
      </c>
      <c r="E12" s="76">
        <f>SUM(E6:E11)</f>
        <v>4700</v>
      </c>
      <c r="F12" s="77">
        <f>SUM(F6:F11)</f>
        <v>4350</v>
      </c>
      <c r="G12" s="78">
        <f>SUM(G6:G11)</f>
        <v>1567</v>
      </c>
      <c r="H12" s="79">
        <f>SUM(H6:H11)</f>
        <v>1539</v>
      </c>
      <c r="I12" s="80"/>
      <c r="J12" s="81"/>
      <c r="K12" s="78">
        <f>SUM(K6:K11)</f>
        <v>2168</v>
      </c>
      <c r="L12" s="79">
        <f>SUM(L6:L11)</f>
        <v>2168</v>
      </c>
      <c r="M12" s="103">
        <f>SUM(M6:M11)</f>
        <v>3563</v>
      </c>
      <c r="N12" s="82">
        <f>SUM(N6:N11)</f>
        <v>3563</v>
      </c>
      <c r="O12" s="83">
        <f>SUM(O6:O11)</f>
        <v>159</v>
      </c>
      <c r="P12" s="84">
        <f>SUM(P6:P11)</f>
        <v>159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33</v>
      </c>
      <c r="B14" s="85"/>
      <c r="C14" s="85"/>
      <c r="D14" s="85"/>
      <c r="F14" s="197" t="s">
        <v>14</v>
      </c>
      <c r="G14" s="198"/>
      <c r="H14" s="171" t="s">
        <v>36</v>
      </c>
      <c r="I14" s="172"/>
      <c r="J14" s="173"/>
      <c r="L14" s="97" t="s">
        <v>38</v>
      </c>
      <c r="M14" s="86"/>
      <c r="N14" s="86"/>
      <c r="O14" s="86"/>
      <c r="P14" s="86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89" t="s">
        <v>32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41</v>
      </c>
      <c r="M15" s="168"/>
      <c r="N15" s="168"/>
      <c r="O15" s="168"/>
      <c r="P15" s="100">
        <f>IF(R14=TRUE, 1, 0)</f>
        <v>0</v>
      </c>
    </row>
    <row r="16" spans="1:21" ht="18.75" customHeight="1" x14ac:dyDescent="0.35">
      <c r="A16" s="191" t="s">
        <v>35</v>
      </c>
      <c r="B16" s="192"/>
      <c r="C16" s="90">
        <f>G12+K12</f>
        <v>3735</v>
      </c>
      <c r="D16" s="91">
        <f>H12+L12</f>
        <v>3707</v>
      </c>
      <c r="F16" s="120" t="s">
        <v>15</v>
      </c>
      <c r="G16" s="121"/>
      <c r="H16" s="180">
        <v>-4.5999999999999999E-3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4">
      <c r="A17" s="193" t="s">
        <v>34</v>
      </c>
      <c r="B17" s="194"/>
      <c r="C17" s="94">
        <f>M12+O12</f>
        <v>3722</v>
      </c>
      <c r="D17" s="95">
        <f>N12+P12</f>
        <v>3722</v>
      </c>
      <c r="F17" s="122" t="s">
        <v>16</v>
      </c>
      <c r="G17" s="123"/>
      <c r="H17" s="183">
        <v>-6.1000000000000004E-3</v>
      </c>
      <c r="I17" s="184"/>
      <c r="J17" s="185"/>
      <c r="L17" s="170" t="s">
        <v>39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4">
      <c r="A18" s="195" t="s">
        <v>20</v>
      </c>
      <c r="B18" s="196"/>
      <c r="C18" s="92">
        <f>C16-C17</f>
        <v>13</v>
      </c>
      <c r="D18" s="93">
        <f>D16-D17</f>
        <v>-15</v>
      </c>
      <c r="F18" s="201" t="s">
        <v>17</v>
      </c>
      <c r="G18" s="202"/>
      <c r="H18" s="186">
        <v>-3.0000000000000001E-3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18</v>
      </c>
      <c r="G19" s="137"/>
      <c r="H19" s="177">
        <f>AVERAGE(H16:J18)</f>
        <v>-4.5666666666666668E-3</v>
      </c>
      <c r="I19" s="178"/>
      <c r="J19" s="179"/>
      <c r="L19" s="166" t="s">
        <v>40</v>
      </c>
      <c r="M19" s="166"/>
      <c r="N19" s="166"/>
      <c r="O19" s="166"/>
      <c r="P19" s="96">
        <f>IF(R18=TRUE, 1, 0)</f>
        <v>1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 t="s">
        <v>46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21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26</v>
      </c>
      <c r="C29" s="160"/>
      <c r="D29" s="114" t="s">
        <v>25</v>
      </c>
      <c r="E29" s="116"/>
      <c r="F29" s="116"/>
      <c r="G29" s="115"/>
      <c r="H29" s="114" t="s">
        <v>22</v>
      </c>
      <c r="I29" s="115"/>
      <c r="J29" s="116" t="s">
        <v>23</v>
      </c>
      <c r="K29" s="116"/>
      <c r="L29" s="117" t="s">
        <v>3</v>
      </c>
      <c r="M29" s="117"/>
      <c r="N29" s="110" t="s">
        <v>4</v>
      </c>
      <c r="O29" s="111"/>
      <c r="P29" s="60" t="s">
        <v>24</v>
      </c>
    </row>
    <row r="30" spans="1:18" ht="18.75" customHeight="1" thickBot="1" x14ac:dyDescent="0.3">
      <c r="A30" s="61" t="s">
        <v>27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6">L30-N30</f>
        <v>0</v>
      </c>
    </row>
    <row r="31" spans="1:18" ht="18.75" customHeight="1" thickBot="1" x14ac:dyDescent="0.3">
      <c r="A31" s="62" t="s">
        <v>27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6"/>
        <v>0</v>
      </c>
    </row>
    <row r="32" spans="1:18" ht="19.149999999999999" customHeight="1" thickBot="1" x14ac:dyDescent="0.3">
      <c r="A32" s="62" t="s">
        <v>27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6"/>
        <v>0</v>
      </c>
    </row>
    <row r="33" spans="1:16" ht="19.5" customHeight="1" thickBot="1" x14ac:dyDescent="0.3">
      <c r="A33" s="61" t="s">
        <v>27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3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3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3">
      <c r="A36" s="61" t="s">
        <v>27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3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6"/>
        <v>0</v>
      </c>
    </row>
    <row r="38" spans="1:16" ht="18.75" customHeight="1" x14ac:dyDescent="0.25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ECAF3ED-1971-46EA-AC26-0FC1A0CBA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2023-12-20T20:04:22Z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