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ulver's- Lutz, FL\"/>
    </mc:Choice>
  </mc:AlternateContent>
  <xr:revisionPtr revIDLastSave="0" documentId="13_ncr:1_{4F481B1F-DA0E-45AC-931C-6279006EFE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<sst xmlns="http://schemas.openxmlformats.org/spreadsheetml/2006/main" count="80" uniqueCount="53">
  <si>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</si>
  <si>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</si>
  <si>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</si>
  <si>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</si>
  <si>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</si>
  <si>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</si>
  <si>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</si>
  <si>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</si>
  <si>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</si>
  <si>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</si>
  <si>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</si>
  <si>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</si>
  <si>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</si>
  <si>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</si>
  <si>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</si>
  <si>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</si>
  <si>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</si>
  <si>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</si>
  <si>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</si>
  <si>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</si>
  <si>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</si>
  <si>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</si>
  <si>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</si>
  <si>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</si>
  <si>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</si>
  <si>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</si>
  <si>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</si>
  <si>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</si>
  <si>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</si>
  <si>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</si>
  <si>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</si>
  <si>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</si>
  <si>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</si>
  <si>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</si>
  <si>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</si>
  <si>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</si>
  <si>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</si>
  <si>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</si>
  <si>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</si>
  <si>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</si>
  <si>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</si>
  <si>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</si>
  <si>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</si>
  <si>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</si>
  <si>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</si>
  <si>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</si>
  <si>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RTU 1&amp; 2</t>
  </si>
  <si>
    <t>HOOD 2</t>
  </si>
  <si>
    <t>HOOD 1</t>
  </si>
  <si>
    <t>HOOD 3</t>
  </si>
  <si>
    <t>RESTROOM</t>
  </si>
  <si>
    <t>MOP ROOM</t>
  </si>
  <si>
    <t>RTU-OA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</si>
</sst>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16" zoomScale="80" zoomScaleNormal="55" zoomScaleSheetLayoutView="80" workbookViewId="0">
      <selection activeCell="W34" sqref="W3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29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x14ac:dyDescent="0.25">
      <c r="A6" s="74" t="s">
        <v>26</v>
      </c>
      <c r="B6" s="72" t="s">
        <v>44</v>
      </c>
      <c r="C6" s="23">
        <v>5200</v>
      </c>
      <c r="D6" s="24">
        <v>5470</v>
      </c>
      <c r="E6" s="23">
        <f t="shared" ref="E6:F7" si="0">C6-G6</f>
        <v>4300</v>
      </c>
      <c r="F6" s="24">
        <f t="shared" si="0"/>
        <v>4616</v>
      </c>
      <c r="G6" s="25">
        <v>900</v>
      </c>
      <c r="H6" s="26">
        <v>854</v>
      </c>
      <c r="I6" s="27">
        <f>G6/C6</f>
        <v>0.17307692307692307</v>
      </c>
      <c r="J6" s="28">
        <f>H6/D6</f>
        <v>0.15612431444241318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27</v>
      </c>
      <c r="B7" s="73" t="s">
        <v>45</v>
      </c>
      <c r="C7" s="35">
        <v>5000</v>
      </c>
      <c r="D7" s="36">
        <v>4827</v>
      </c>
      <c r="E7" s="35">
        <f t="shared" si="0"/>
        <v>4050</v>
      </c>
      <c r="F7" s="36">
        <f t="shared" si="0"/>
        <v>3941</v>
      </c>
      <c r="G7" s="37">
        <v>950</v>
      </c>
      <c r="H7" s="38">
        <v>886</v>
      </c>
      <c r="I7" s="39">
        <f t="shared" ref="I7:J7" si="1">G7/C7</f>
        <v>0.19</v>
      </c>
      <c r="J7" s="40">
        <f t="shared" si="1"/>
        <v>0.18355085974725502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52</v>
      </c>
      <c r="B8" s="73" t="s">
        <v>46</v>
      </c>
      <c r="C8" s="35">
        <v>3250</v>
      </c>
      <c r="D8" s="36">
        <v>3318</v>
      </c>
      <c r="E8" s="35">
        <f t="shared" ref="E8" si="2">C8-G8</f>
        <v>1250</v>
      </c>
      <c r="F8" s="36">
        <f t="shared" ref="F8" si="3">D8-H8</f>
        <v>1120</v>
      </c>
      <c r="G8" s="37">
        <v>2000</v>
      </c>
      <c r="H8" s="38">
        <v>2198</v>
      </c>
      <c r="I8" s="39">
        <f t="shared" ref="I8" si="4">G8/C8</f>
        <v>0.61538461538461542</v>
      </c>
      <c r="J8" s="40">
        <f t="shared" ref="J8" si="5">H8/D8</f>
        <v>0.66244725738396626</v>
      </c>
      <c r="K8" s="41"/>
      <c r="L8" s="42"/>
      <c r="M8" s="43"/>
      <c r="N8" s="44"/>
      <c r="O8" s="45"/>
      <c r="P8" s="46"/>
      <c r="Q8" s="63"/>
      <c r="R8" s="68"/>
    </row>
    <row r="9" spans="1:18" ht="20.100000000000001" customHeight="1" x14ac:dyDescent="0.25">
      <c r="A9" s="75" t="s">
        <v>41</v>
      </c>
      <c r="B9" s="73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1572</v>
      </c>
      <c r="O9" s="45"/>
      <c r="P9" s="46"/>
      <c r="Q9" s="63"/>
      <c r="R9" s="68"/>
    </row>
    <row r="10" spans="1:18" ht="20.100000000000001" customHeight="1" x14ac:dyDescent="0.25">
      <c r="A10" s="75" t="s">
        <v>42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1591</v>
      </c>
      <c r="O10" s="45"/>
      <c r="P10" s="46"/>
      <c r="Q10" s="63"/>
      <c r="R10" s="68"/>
    </row>
    <row r="11" spans="1:18" ht="20.100000000000001" customHeight="1" x14ac:dyDescent="0.25">
      <c r="A11" s="75" t="s">
        <v>43</v>
      </c>
      <c r="B11" s="73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</v>
      </c>
      <c r="N11" s="51">
        <v>380</v>
      </c>
      <c r="O11" s="45"/>
      <c r="P11" s="46"/>
      <c r="Q11" s="63"/>
      <c r="R11" s="68"/>
    </row>
    <row r="12" spans="1:18" ht="20.100000000000001" customHeight="1" x14ac:dyDescent="0.25">
      <c r="A12" s="75" t="s">
        <v>10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220</v>
      </c>
      <c r="P12" s="53">
        <v>215</v>
      </c>
      <c r="Q12" s="63"/>
      <c r="R12" s="68"/>
    </row>
    <row r="13" spans="1:18" ht="20.100000000000001" customHeight="1" x14ac:dyDescent="0.25">
      <c r="A13" s="75" t="s">
        <v>11</v>
      </c>
      <c r="B13" s="73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50</v>
      </c>
      <c r="P13" s="53">
        <v>48</v>
      </c>
      <c r="Q13" s="63"/>
      <c r="R13" s="68"/>
    </row>
    <row r="14" spans="1:18" ht="20.100000000000001" customHeight="1" thickBot="1" x14ac:dyDescent="0.3">
      <c r="A14" s="75" t="s">
        <v>28</v>
      </c>
      <c r="B14" s="73" t="s">
        <v>50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70</v>
      </c>
      <c r="P14" s="53">
        <v>68</v>
      </c>
      <c r="Q14" s="63"/>
      <c r="R14" s="68"/>
    </row>
    <row r="15" spans="1:18" ht="20.100000000000001" customHeight="1" thickBot="1" x14ac:dyDescent="0.3">
      <c r="A15" s="104" t="s">
        <v>30</v>
      </c>
      <c r="B15" s="105"/>
      <c r="C15" s="76">
        <f t="shared" ref="C15:H15" si="6">SUM(C6:C14)</f>
        <v>13450</v>
      </c>
      <c r="D15" s="77">
        <f t="shared" si="6"/>
        <v>13615</v>
      </c>
      <c r="E15" s="76">
        <f t="shared" si="6"/>
        <v>9600</v>
      </c>
      <c r="F15" s="77">
        <f t="shared" si="6"/>
        <v>9677</v>
      </c>
      <c r="G15" s="78">
        <f t="shared" si="6"/>
        <v>3850</v>
      </c>
      <c r="H15" s="79">
        <f t="shared" si="6"/>
        <v>3938</v>
      </c>
      <c r="I15" s="80"/>
      <c r="J15" s="81"/>
      <c r="K15" s="78">
        <f t="shared" ref="K15:P15" si="7">SUM(K6:K14)</f>
        <v>0</v>
      </c>
      <c r="L15" s="79">
        <f t="shared" si="7"/>
        <v>0</v>
      </c>
      <c r="M15" s="103">
        <f t="shared" si="7"/>
        <v>3350</v>
      </c>
      <c r="N15" s="82">
        <f t="shared" si="7"/>
        <v>3543</v>
      </c>
      <c r="O15" s="83">
        <f t="shared" si="7"/>
        <v>340</v>
      </c>
      <c r="P15" s="84">
        <f t="shared" si="7"/>
        <v>331</v>
      </c>
      <c r="Q15" s="54"/>
      <c r="R15" s="68"/>
    </row>
    <row r="16" spans="1:18" ht="20.100000000000001" customHeight="1" thickBot="1" x14ac:dyDescent="0.3">
      <c r="A16" s="65"/>
      <c r="B16" s="55"/>
      <c r="C16" s="55"/>
      <c r="D16" s="55"/>
      <c r="E16" s="55"/>
      <c r="F16" s="66"/>
      <c r="G16" s="66"/>
      <c r="H16" s="71"/>
      <c r="I16" s="71"/>
      <c r="J16" s="66"/>
      <c r="K16" s="66"/>
      <c r="L16" s="67"/>
      <c r="M16" s="67"/>
      <c r="N16" s="67"/>
      <c r="O16" s="67"/>
      <c r="P16" s="54"/>
      <c r="Q16" s="68"/>
    </row>
    <row r="17" spans="1:21" ht="20.100000000000001" customHeight="1" thickBot="1" x14ac:dyDescent="0.3">
      <c r="A17" s="98" t="s">
        <v>31</v>
      </c>
      <c r="B17" s="85"/>
      <c r="C17" s="85"/>
      <c r="D17" s="85"/>
      <c r="F17" s="197" t="s">
        <v>12</v>
      </c>
      <c r="G17" s="198"/>
      <c r="H17" s="171" t="s">
        <v>34</v>
      </c>
      <c r="I17" s="172"/>
      <c r="J17" s="173"/>
      <c r="L17" s="97" t="s">
        <v>36</v>
      </c>
      <c r="M17" s="86"/>
      <c r="N17" s="86"/>
      <c r="O17" s="86"/>
      <c r="P17" s="8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89" t="s">
        <v>30</v>
      </c>
      <c r="B18" s="190"/>
      <c r="C18" s="88" t="s">
        <v>7</v>
      </c>
      <c r="D18" s="89" t="s">
        <v>8</v>
      </c>
      <c r="F18" s="199"/>
      <c r="G18" s="200"/>
      <c r="H18" s="174"/>
      <c r="I18" s="175"/>
      <c r="J18" s="176"/>
      <c r="L18" s="168" t="s">
        <v>39</v>
      </c>
      <c r="M18" s="168"/>
      <c r="N18" s="168"/>
      <c r="O18" s="168"/>
      <c r="P18" s="100">
        <f>IF(R17=TRUE, 1, 0)</f>
        <v>1</v>
      </c>
    </row>
    <row r="19" spans="1:21" ht="18.75" customHeight="1" x14ac:dyDescent="0.25">
      <c r="A19" s="191" t="s">
        <v>33</v>
      </c>
      <c r="B19" s="192"/>
      <c r="C19" s="90">
        <f>G15+K15</f>
        <v>3850</v>
      </c>
      <c r="D19" s="91">
        <f>H15+L15</f>
        <v>3938</v>
      </c>
      <c r="F19" s="120" t="s">
        <v>13</v>
      </c>
      <c r="G19" s="121"/>
      <c r="H19" s="180">
        <v>1.6999999999999999E-3</v>
      </c>
      <c r="I19" s="181"/>
      <c r="J19" s="182"/>
      <c r="L19" s="169"/>
      <c r="M19" s="169"/>
      <c r="N19" s="169"/>
      <c r="O19" s="169"/>
      <c r="P19" s="102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93" t="s">
        <v>32</v>
      </c>
      <c r="B20" s="194"/>
      <c r="C20" s="94">
        <f>M15+O15</f>
        <v>3690</v>
      </c>
      <c r="D20" s="95">
        <f>N15+P15</f>
        <v>3874</v>
      </c>
      <c r="F20" s="122" t="s">
        <v>14</v>
      </c>
      <c r="G20" s="123"/>
      <c r="H20" s="183">
        <v>1.2999999999999999E-3</v>
      </c>
      <c r="I20" s="184"/>
      <c r="J20" s="185"/>
      <c r="L20" s="170" t="s">
        <v>37</v>
      </c>
      <c r="M20" s="170"/>
      <c r="N20" s="170"/>
      <c r="O20" s="170"/>
      <c r="P20" s="101">
        <f>IF(R19=TRUE, 1, 0)</f>
        <v>1</v>
      </c>
    </row>
    <row r="21" spans="1:21" ht="18.75" customHeight="1" thickBot="1" x14ac:dyDescent="0.35">
      <c r="A21" s="195" t="s">
        <v>18</v>
      </c>
      <c r="B21" s="196"/>
      <c r="C21" s="92">
        <f>C19-C20</f>
        <v>160</v>
      </c>
      <c r="D21" s="93">
        <f>D19-D20</f>
        <v>64</v>
      </c>
      <c r="F21" s="201" t="s">
        <v>15</v>
      </c>
      <c r="G21" s="202"/>
      <c r="H21" s="186">
        <v>4.1000000000000003E-3</v>
      </c>
      <c r="I21" s="187"/>
      <c r="J21" s="188"/>
      <c r="L21" s="169"/>
      <c r="M21" s="169"/>
      <c r="N21" s="169"/>
      <c r="O21" s="169"/>
      <c r="P21" s="102"/>
      <c r="R21" s="1" t="b">
        <f>AND(H22&gt;=-0.02, H22&lt;=0.02)</f>
        <v>1</v>
      </c>
    </row>
    <row r="22" spans="1:21" ht="16.5" customHeight="1" thickBot="1" x14ac:dyDescent="0.3">
      <c r="F22" s="136" t="s">
        <v>16</v>
      </c>
      <c r="G22" s="137"/>
      <c r="H22" s="177">
        <f>AVERAGE(H19:J21)</f>
        <v>2.3666666666666667E-3</v>
      </c>
      <c r="I22" s="178"/>
      <c r="J22" s="179"/>
      <c r="L22" s="166" t="s">
        <v>38</v>
      </c>
      <c r="M22" s="166"/>
      <c r="N22" s="166"/>
      <c r="O22" s="166"/>
      <c r="P22" s="96">
        <f>IF(R21=TRUE, 1, 0)</f>
        <v>1</v>
      </c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166"/>
      <c r="M23" s="166"/>
      <c r="N23" s="166"/>
      <c r="O23" s="166"/>
      <c r="P23" s="99"/>
    </row>
    <row r="24" spans="1:21" ht="13.65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  <c r="Q26" s="69"/>
    </row>
    <row r="27" spans="1:21" ht="20.100000000000001" customHeight="1" x14ac:dyDescent="0.25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9"/>
    </row>
    <row r="28" spans="1:21" ht="20.100000000000001" customHeight="1" thickBot="1" x14ac:dyDescent="0.3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33" t="s">
        <v>19</v>
      </c>
      <c r="B31" s="134"/>
      <c r="C31" s="134"/>
      <c r="D31" s="134"/>
      <c r="E31" s="134"/>
      <c r="F31" s="135"/>
      <c r="G31" s="55"/>
      <c r="H31" s="55"/>
      <c r="I31" s="55"/>
      <c r="J31" s="55"/>
      <c r="K31" s="55"/>
      <c r="L31" s="55"/>
      <c r="M31" s="55"/>
      <c r="N31" s="55"/>
      <c r="O31" s="55"/>
      <c r="P31" s="54"/>
      <c r="Q31" s="56"/>
    </row>
    <row r="32" spans="1:21" ht="19.2" customHeight="1" thickBot="1" x14ac:dyDescent="0.3">
      <c r="A32" s="5" t="s">
        <v>6</v>
      </c>
      <c r="B32" s="159" t="s">
        <v>24</v>
      </c>
      <c r="C32" s="160"/>
      <c r="D32" s="114" t="s">
        <v>23</v>
      </c>
      <c r="E32" s="116"/>
      <c r="F32" s="116"/>
      <c r="G32" s="115"/>
      <c r="H32" s="114" t="s">
        <v>20</v>
      </c>
      <c r="I32" s="115"/>
      <c r="J32" s="116" t="s">
        <v>21</v>
      </c>
      <c r="K32" s="116"/>
      <c r="L32" s="117" t="s">
        <v>3</v>
      </c>
      <c r="M32" s="117"/>
      <c r="N32" s="110" t="s">
        <v>4</v>
      </c>
      <c r="O32" s="111"/>
      <c r="P32" s="60" t="s">
        <v>22</v>
      </c>
    </row>
    <row r="33" spans="1:16" ht="18.75" customHeight="1" thickBot="1" x14ac:dyDescent="0.3">
      <c r="A33" s="61" t="s">
        <v>25</v>
      </c>
      <c r="B33" s="157"/>
      <c r="C33" s="158"/>
      <c r="D33" s="149"/>
      <c r="E33" s="163"/>
      <c r="F33" s="163"/>
      <c r="G33" s="150"/>
      <c r="H33" s="149"/>
      <c r="I33" s="150"/>
      <c r="J33" s="151"/>
      <c r="K33" s="152"/>
      <c r="L33" s="108"/>
      <c r="M33" s="109"/>
      <c r="N33" s="112"/>
      <c r="O33" s="113"/>
      <c r="P33" s="59">
        <f t="shared" ref="P33:P41" si="8">L33-N33</f>
        <v>0</v>
      </c>
    </row>
    <row r="34" spans="1:16" ht="18.75" customHeight="1" thickBot="1" x14ac:dyDescent="0.3">
      <c r="A34" s="62" t="s">
        <v>25</v>
      </c>
      <c r="B34" s="156"/>
      <c r="C34" s="156"/>
      <c r="D34" s="118"/>
      <c r="E34" s="155"/>
      <c r="F34" s="155"/>
      <c r="G34" s="119"/>
      <c r="H34" s="118"/>
      <c r="I34" s="119"/>
      <c r="J34" s="106"/>
      <c r="K34" s="107"/>
      <c r="L34" s="108"/>
      <c r="M34" s="109"/>
      <c r="N34" s="112"/>
      <c r="O34" s="113"/>
      <c r="P34" s="59">
        <f t="shared" si="8"/>
        <v>0</v>
      </c>
    </row>
    <row r="35" spans="1:16" ht="19.2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48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9.5" customHeight="1" thickBot="1" x14ac:dyDescent="0.3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ht="19.5" customHeight="1" thickBot="1" x14ac:dyDescent="0.3">
      <c r="A39" s="61" t="s">
        <v>25</v>
      </c>
      <c r="B39" s="203"/>
      <c r="C39" s="204"/>
      <c r="D39" s="161"/>
      <c r="E39" s="205"/>
      <c r="F39" s="205"/>
      <c r="G39" s="162"/>
      <c r="H39" s="161"/>
      <c r="I39" s="162"/>
      <c r="J39" s="161"/>
      <c r="K39" s="162"/>
      <c r="L39" s="153"/>
      <c r="M39" s="154"/>
      <c r="N39" s="164"/>
      <c r="O39" s="165"/>
      <c r="P39" s="59">
        <f t="shared" si="8"/>
        <v>0</v>
      </c>
    </row>
    <row r="40" spans="1:16" ht="19.5" customHeight="1" thickBot="1" x14ac:dyDescent="0.3">
      <c r="A40" s="62" t="s">
        <v>25</v>
      </c>
      <c r="B40" s="161"/>
      <c r="C40" s="162"/>
      <c r="D40" s="118"/>
      <c r="E40" s="155"/>
      <c r="F40" s="155"/>
      <c r="G40" s="119"/>
      <c r="H40" s="118"/>
      <c r="I40" s="119"/>
      <c r="J40" s="118"/>
      <c r="K40" s="119"/>
      <c r="L40" s="153"/>
      <c r="M40" s="154"/>
      <c r="N40" s="164"/>
      <c r="O40" s="165"/>
      <c r="P40" s="59">
        <f t="shared" si="8"/>
        <v>0</v>
      </c>
    </row>
    <row r="41" spans="1:16" ht="18.75" customHeight="1" x14ac:dyDescent="0.25">
      <c r="A41" s="62" t="s">
        <v>25</v>
      </c>
      <c r="B41" s="161"/>
      <c r="C41" s="162"/>
      <c r="D41" s="118"/>
      <c r="E41" s="155"/>
      <c r="F41" s="155"/>
      <c r="G41" s="119"/>
      <c r="H41" s="118"/>
      <c r="I41" s="119"/>
      <c r="J41" s="118"/>
      <c r="K41" s="119"/>
      <c r="L41" s="153"/>
      <c r="M41" s="154"/>
      <c r="N41" s="164"/>
      <c r="O41" s="165"/>
      <c r="P41" s="59">
        <f t="shared" si="8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D11B6CC-421D-40A7-9CD5-4FD01AF896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2023-05-16T18:54:55Z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