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irebirds/Chesterfield, VA/2 DRAWINGS/"/>
    </mc:Choice>
  </mc:AlternateContent>
  <xr:revisionPtr revIDLastSave="78" documentId="13_ncr:1_{B888774D-3C83-41B9-8B1C-1CD895A9BF91}" xr6:coauthVersionLast="47" xr6:coauthVersionMax="47" xr10:uidLastSave="{E06EE794-E3CC-4B35-B0A0-673702B76F49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16" i="1" l="1"/>
  <c r="R18" i="1"/>
  <c r="P23" i="1" s="1"/>
  <c r="D21" i="1" l="1"/>
  <c r="C21" i="1"/>
  <c r="D20" i="1"/>
  <c r="C20" i="1"/>
  <c r="C22" i="1" l="1"/>
  <c r="T14" i="1" s="1"/>
  <c r="D22" i="1"/>
  <c r="U16" i="1" s="1"/>
  <c r="R16" i="1" s="1"/>
  <c r="J7" i="1"/>
  <c r="J6" i="1"/>
  <c r="I7" i="1"/>
  <c r="I6" i="1"/>
  <c r="U14" i="1" l="1"/>
  <c r="R14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<sst xmlns="http://schemas.openxmlformats.org/spreadsheetml/2006/main" count="83" uniqueCount="56">
  <si>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</si>
  <si>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</si>
  <si>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</si>
  <si>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</si>
  <si>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</si>
  <si>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</si>
  <si>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</si>
  <si>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</si>
  <si>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</si>
  <si>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</si>
  <si>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</si>
  <si>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</si>
  <si>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</si>
  <si>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</si>
  <si>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</si>
  <si>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</si>
  <si>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</si>
  <si>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</si>
  <si>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</si>
  <si>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</si>
  <si>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</si>
  <si>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</si>
  <si>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</si>
  <si>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</si>
  <si>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</si>
  <si>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</si>
  <si>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</si>
  <si>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</si>
  <si>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</si>
  <si>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</si>
  <si>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</si>
  <si>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</si>
  <si>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</si>
  <si>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</si>
  <si>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</si>
  <si>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</si>
  <si>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</si>
  <si>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</si>
  <si>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</si>
  <si>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</si>
  <si>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</si>
  <si>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KEF-H1L</t>
  </si>
  <si>
    <t>KEF-H1R</t>
  </si>
  <si>
    <t>KEF-H4</t>
  </si>
  <si>
    <t>EF-DISH</t>
  </si>
  <si>
    <t>TEF-1</t>
  </si>
  <si>
    <t>KEF-3</t>
  </si>
  <si>
    <t>KITCHEN</t>
  </si>
  <si>
    <t>DINING</t>
  </si>
  <si>
    <t>DISH</t>
  </si>
  <si>
    <t>TOILETS</t>
  </si>
  <si>
    <t>SF GRILL</t>
  </si>
  <si>
    <t>COOKLINE</t>
  </si>
  <si>
    <t>PREP</t>
  </si>
  <si>
    <t>COOKLINE/SF GRILL</t>
  </si>
  <si>
    <t>DINING/RR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</si>
</sst>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80" zoomScaleNormal="55" zoomScaleSheetLayoutView="80" workbookViewId="0">
      <selection activeCell="B8" sqref="B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48</v>
      </c>
      <c r="C6" s="23">
        <v>3900</v>
      </c>
      <c r="D6" s="24"/>
      <c r="E6" s="23">
        <f t="shared" ref="E6:F7" si="0">C6-G6</f>
        <v>2050</v>
      </c>
      <c r="F6" s="24">
        <f t="shared" si="0"/>
        <v>0</v>
      </c>
      <c r="G6" s="25">
        <v>1850</v>
      </c>
      <c r="H6" s="26"/>
      <c r="I6" s="27">
        <f>G6/C6</f>
        <v>0.47435897435897434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55</v>
      </c>
      <c r="C7" s="35">
        <v>3900</v>
      </c>
      <c r="D7" s="36"/>
      <c r="E7" s="35">
        <f t="shared" si="0"/>
        <v>2050</v>
      </c>
      <c r="F7" s="36">
        <f t="shared" si="0"/>
        <v>0</v>
      </c>
      <c r="G7" s="37">
        <v>1850</v>
      </c>
      <c r="H7" s="38"/>
      <c r="I7" s="39">
        <f t="shared" ref="I7:J7" si="1">G7/C7</f>
        <v>0.47435897435897434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40</v>
      </c>
      <c r="B8" s="73" t="s">
        <v>47</v>
      </c>
      <c r="C8" s="35">
        <v>4000</v>
      </c>
      <c r="D8" s="36"/>
      <c r="E8" s="35">
        <f t="shared" ref="E8" si="2">C8-G8</f>
        <v>300</v>
      </c>
      <c r="F8" s="36">
        <f t="shared" ref="F8" si="3">D8-H8</f>
        <v>0</v>
      </c>
      <c r="G8" s="37">
        <v>3700</v>
      </c>
      <c r="H8" s="38"/>
      <c r="I8" s="39">
        <f t="shared" ref="I8" si="4">G8/C8</f>
        <v>0.92500000000000004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15</v>
      </c>
      <c r="B9" s="73" t="s">
        <v>54</v>
      </c>
      <c r="C9" s="47"/>
      <c r="D9" s="48"/>
      <c r="E9" s="47" t="s">
        <v>16</v>
      </c>
      <c r="F9" s="48"/>
      <c r="G9" s="41"/>
      <c r="H9" s="42"/>
      <c r="I9" s="49"/>
      <c r="J9" s="42"/>
      <c r="K9" s="37">
        <v>3200</v>
      </c>
      <c r="L9" s="38"/>
      <c r="M9" s="43"/>
      <c r="N9" s="44"/>
      <c r="O9" s="45"/>
      <c r="P9" s="46"/>
      <c r="Q9" s="54"/>
      <c r="R9" s="68"/>
    </row>
    <row r="10" spans="1:21" ht="20.100000000000001" customHeight="1" x14ac:dyDescent="0.25">
      <c r="A10" s="75" t="s">
        <v>41</v>
      </c>
      <c r="B10" s="73" t="s">
        <v>52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1425</v>
      </c>
      <c r="N10" s="51"/>
      <c r="O10" s="45"/>
      <c r="P10" s="46"/>
      <c r="Q10" s="63"/>
      <c r="R10" s="68"/>
    </row>
    <row r="11" spans="1:21" ht="20.100000000000001" customHeight="1" x14ac:dyDescent="0.25">
      <c r="A11" s="75" t="s">
        <v>42</v>
      </c>
      <c r="B11" s="73" t="s">
        <v>52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1425</v>
      </c>
      <c r="N11" s="51"/>
      <c r="O11" s="45"/>
      <c r="P11" s="46"/>
      <c r="Q11" s="63"/>
      <c r="R11" s="68"/>
    </row>
    <row r="12" spans="1:21" ht="20.100000000000001" customHeight="1" x14ac:dyDescent="0.25">
      <c r="A12" s="75" t="s">
        <v>46</v>
      </c>
      <c r="B12" s="73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3360</v>
      </c>
      <c r="N12" s="51"/>
      <c r="O12" s="45"/>
      <c r="P12" s="46"/>
      <c r="Q12" s="63"/>
      <c r="R12" s="68"/>
    </row>
    <row r="13" spans="1:21" ht="20.100000000000001" customHeight="1" x14ac:dyDescent="0.25">
      <c r="A13" s="75" t="s">
        <v>43</v>
      </c>
      <c r="B13" s="73" t="s">
        <v>53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2340</v>
      </c>
      <c r="N13" s="51"/>
      <c r="O13" s="45"/>
      <c r="P13" s="46"/>
      <c r="Q13" s="63"/>
      <c r="R13" s="68"/>
    </row>
    <row r="14" spans="1:21" ht="20.100000000000001" customHeight="1" x14ac:dyDescent="0.25">
      <c r="A14" s="75" t="s">
        <v>44</v>
      </c>
      <c r="B14" s="73" t="s">
        <v>49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2">
        <v>800</v>
      </c>
      <c r="N14" s="53"/>
      <c r="O14" s="45"/>
      <c r="P14" s="46"/>
      <c r="R14" s="1" t="b">
        <f>T14=U14</f>
        <v>1</v>
      </c>
      <c r="T14" s="1" t="b">
        <f>C22&lt;0</f>
        <v>0</v>
      </c>
      <c r="U14" s="1" t="b">
        <f>D22&lt;0</f>
        <v>0</v>
      </c>
    </row>
    <row r="15" spans="1:21" ht="18.75" customHeight="1" thickBot="1" x14ac:dyDescent="0.3">
      <c r="A15" s="75" t="s">
        <v>45</v>
      </c>
      <c r="B15" s="73" t="s">
        <v>50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2">
        <v>200</v>
      </c>
      <c r="P15" s="53"/>
    </row>
    <row r="16" spans="1:21" ht="18.75" customHeight="1" thickBot="1" x14ac:dyDescent="0.3">
      <c r="A16" s="179" t="s">
        <v>17</v>
      </c>
      <c r="B16" s="180"/>
      <c r="C16" s="76">
        <f>SUM(C6:C15)</f>
        <v>11800</v>
      </c>
      <c r="D16" s="77">
        <f>SUM(D6:D15)</f>
        <v>0</v>
      </c>
      <c r="E16" s="76">
        <f>SUM(E6:E15)</f>
        <v>4400</v>
      </c>
      <c r="F16" s="77">
        <f>SUM(F6:F15)</f>
        <v>0</v>
      </c>
      <c r="G16" s="78">
        <f>SUM(G6:G15)</f>
        <v>7400</v>
      </c>
      <c r="H16" s="79">
        <f>SUM(H6:H15)</f>
        <v>0</v>
      </c>
      <c r="I16" s="80"/>
      <c r="J16" s="81"/>
      <c r="K16" s="78">
        <f>SUM(K6:K15)</f>
        <v>3200</v>
      </c>
      <c r="L16" s="79">
        <f>SUM(L6:L15)</f>
        <v>0</v>
      </c>
      <c r="M16" s="103">
        <f>SUM(M6:M15)</f>
        <v>9350</v>
      </c>
      <c r="N16" s="82">
        <f>SUM(N6:N15)</f>
        <v>0</v>
      </c>
      <c r="O16" s="83">
        <f>SUM(O6:O15)</f>
        <v>200</v>
      </c>
      <c r="P16" s="84">
        <f>SUM(P6:P15)</f>
        <v>0</v>
      </c>
      <c r="R16" s="1" t="e">
        <f>T16=U16</f>
        <v>#DIV/0!</v>
      </c>
      <c r="T16" s="1" t="e">
        <f>H23&lt;0</f>
        <v>#DIV/0!</v>
      </c>
      <c r="U16" s="1" t="b">
        <f>D22&lt;0</f>
        <v>0</v>
      </c>
    </row>
    <row r="17" spans="1:18" ht="18.75" customHeight="1" thickBot="1" x14ac:dyDescent="0.3">
      <c r="A17" s="65"/>
      <c r="B17" s="55"/>
      <c r="C17" s="55"/>
      <c r="D17" s="55"/>
      <c r="E17" s="55"/>
      <c r="F17" s="66"/>
      <c r="G17" s="66"/>
      <c r="H17" s="71"/>
      <c r="I17" s="71"/>
      <c r="J17" s="66"/>
      <c r="K17" s="66"/>
      <c r="L17" s="67"/>
      <c r="M17" s="67"/>
      <c r="N17" s="67"/>
      <c r="O17" s="67"/>
      <c r="P17" s="54"/>
    </row>
    <row r="18" spans="1:18" ht="18.75" customHeight="1" thickBot="1" x14ac:dyDescent="0.3">
      <c r="A18" s="98" t="s">
        <v>18</v>
      </c>
      <c r="B18" s="85"/>
      <c r="C18" s="85"/>
      <c r="D18" s="85"/>
      <c r="F18" s="147" t="s">
        <v>19</v>
      </c>
      <c r="G18" s="148"/>
      <c r="H18" s="121" t="s">
        <v>20</v>
      </c>
      <c r="I18" s="122"/>
      <c r="J18" s="123"/>
      <c r="L18" s="97" t="s">
        <v>21</v>
      </c>
      <c r="M18" s="86"/>
      <c r="N18" s="86"/>
      <c r="O18" s="86"/>
      <c r="P18" s="86"/>
      <c r="R18" s="1" t="e">
        <f>AND(H23&gt;=-0.02, H23&lt;=0.02)</f>
        <v>#DIV/0!</v>
      </c>
    </row>
    <row r="19" spans="1:18" ht="16.5" customHeight="1" thickBot="1" x14ac:dyDescent="0.3">
      <c r="A19" s="139" t="s">
        <v>17</v>
      </c>
      <c r="B19" s="140"/>
      <c r="C19" s="88" t="s">
        <v>11</v>
      </c>
      <c r="D19" s="89" t="s">
        <v>12</v>
      </c>
      <c r="F19" s="149"/>
      <c r="G19" s="150"/>
      <c r="H19" s="124"/>
      <c r="I19" s="125"/>
      <c r="J19" s="126"/>
      <c r="L19" s="118" t="s">
        <v>22</v>
      </c>
      <c r="M19" s="118"/>
      <c r="N19" s="118"/>
      <c r="O19" s="118"/>
      <c r="P19" s="100">
        <f>IF(R14=TRUE, 1, 0)</f>
        <v>1</v>
      </c>
    </row>
    <row r="20" spans="1:18" ht="13.65" customHeight="1" x14ac:dyDescent="0.25">
      <c r="A20" s="141" t="s">
        <v>23</v>
      </c>
      <c r="B20" s="142"/>
      <c r="C20" s="90">
        <f>G16+K16</f>
        <v>10600</v>
      </c>
      <c r="D20" s="91">
        <f>H16+L16</f>
        <v>0</v>
      </c>
      <c r="F20" s="188" t="s">
        <v>24</v>
      </c>
      <c r="G20" s="189"/>
      <c r="H20" s="130"/>
      <c r="I20" s="131"/>
      <c r="J20" s="132"/>
      <c r="L20" s="119"/>
      <c r="M20" s="119"/>
      <c r="N20" s="119"/>
      <c r="O20" s="119"/>
      <c r="P20" s="102"/>
    </row>
    <row r="21" spans="1:18" ht="13.65" customHeight="1" thickBot="1" x14ac:dyDescent="0.3">
      <c r="A21" s="143" t="s">
        <v>25</v>
      </c>
      <c r="B21" s="144"/>
      <c r="C21" s="94">
        <f>M16+O16</f>
        <v>9550</v>
      </c>
      <c r="D21" s="95">
        <f>N16+P16</f>
        <v>0</v>
      </c>
      <c r="F21" s="190" t="s">
        <v>26</v>
      </c>
      <c r="G21" s="191"/>
      <c r="H21" s="133"/>
      <c r="I21" s="134"/>
      <c r="J21" s="135"/>
      <c r="L21" s="120" t="s">
        <v>27</v>
      </c>
      <c r="M21" s="120"/>
      <c r="N21" s="120"/>
      <c r="O21" s="120"/>
      <c r="P21" s="101" t="e">
        <f>IF(R16=TRUE, 1, 0)</f>
        <v>#DIV/0!</v>
      </c>
      <c r="Q21" s="7"/>
    </row>
    <row r="22" spans="1:18" ht="13.5" customHeight="1" thickBot="1" x14ac:dyDescent="0.35">
      <c r="A22" s="145" t="s">
        <v>28</v>
      </c>
      <c r="B22" s="146"/>
      <c r="C22" s="92">
        <f>C20-C21</f>
        <v>1050</v>
      </c>
      <c r="D22" s="93">
        <f>D20-D21</f>
        <v>0</v>
      </c>
      <c r="F22" s="151" t="s">
        <v>29</v>
      </c>
      <c r="G22" s="152"/>
      <c r="H22" s="136"/>
      <c r="I22" s="137"/>
      <c r="J22" s="138"/>
      <c r="L22" s="119"/>
      <c r="M22" s="119"/>
      <c r="N22" s="119"/>
      <c r="O22" s="119"/>
      <c r="P22" s="102"/>
    </row>
    <row r="23" spans="1:18" ht="20.100000000000001" customHeight="1" thickBot="1" x14ac:dyDescent="0.3">
      <c r="F23" s="204" t="s">
        <v>30</v>
      </c>
      <c r="G23" s="205"/>
      <c r="H23" s="127" t="e">
        <f>AVERAGE(H20:J22)</f>
        <v>#DIV/0!</v>
      </c>
      <c r="I23" s="128"/>
      <c r="J23" s="129"/>
      <c r="L23" s="116" t="s">
        <v>31</v>
      </c>
      <c r="M23" s="116"/>
      <c r="N23" s="116"/>
      <c r="O23" s="116"/>
      <c r="P23" s="96" t="e">
        <f>IF(R18=TRUE, 1, 0)</f>
        <v>#DIV/0!</v>
      </c>
      <c r="Q23" s="69"/>
    </row>
    <row r="24" spans="1:18" ht="20.100000000000001" customHeight="1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116"/>
      <c r="M24" s="116"/>
      <c r="N24" s="116"/>
      <c r="O24" s="116"/>
      <c r="P24" s="99"/>
      <c r="Q24" s="69"/>
    </row>
    <row r="25" spans="1:18" ht="20.100000000000001" customHeight="1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7"/>
      <c r="M25" s="57"/>
      <c r="N25" s="58"/>
      <c r="O25" s="58"/>
      <c r="P25" s="7"/>
    </row>
    <row r="26" spans="1:18" ht="20.100000000000001" customHeight="1" thickBot="1" x14ac:dyDescent="0.3">
      <c r="A26" s="3" t="s">
        <v>32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x14ac:dyDescent="0.25">
      <c r="A27" s="192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4"/>
    </row>
    <row r="28" spans="1:18" ht="20.100000000000001" customHeight="1" x14ac:dyDescent="0.25">
      <c r="A28" s="195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7"/>
      <c r="Q28" s="56"/>
    </row>
    <row r="29" spans="1:18" ht="19.2" customHeight="1" thickBot="1" x14ac:dyDescent="0.3">
      <c r="A29" s="198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200"/>
    </row>
    <row r="30" spans="1:18" ht="18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8.75" customHeight="1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9.2" customHeight="1" thickBot="1" x14ac:dyDescent="0.3">
      <c r="A32" s="201" t="s">
        <v>33</v>
      </c>
      <c r="B32" s="202"/>
      <c r="C32" s="202"/>
      <c r="D32" s="202"/>
      <c r="E32" s="202"/>
      <c r="F32" s="203"/>
      <c r="G32" s="55"/>
      <c r="H32" s="55"/>
      <c r="I32" s="55"/>
      <c r="J32" s="55"/>
      <c r="K32" s="55"/>
      <c r="L32" s="55"/>
      <c r="M32" s="55"/>
      <c r="N32" s="55"/>
      <c r="O32" s="55"/>
      <c r="P32" s="54"/>
    </row>
    <row r="33" spans="1:16" ht="19.5" customHeight="1" thickBot="1" x14ac:dyDescent="0.3">
      <c r="A33" s="5" t="s">
        <v>9</v>
      </c>
      <c r="B33" s="156" t="s">
        <v>34</v>
      </c>
      <c r="C33" s="157"/>
      <c r="D33" s="158" t="s">
        <v>35</v>
      </c>
      <c r="E33" s="159"/>
      <c r="F33" s="159"/>
      <c r="G33" s="160"/>
      <c r="H33" s="158" t="s">
        <v>36</v>
      </c>
      <c r="I33" s="160"/>
      <c r="J33" s="159" t="s">
        <v>37</v>
      </c>
      <c r="K33" s="159"/>
      <c r="L33" s="187" t="s">
        <v>6</v>
      </c>
      <c r="M33" s="187"/>
      <c r="N33" s="183" t="s">
        <v>7</v>
      </c>
      <c r="O33" s="184"/>
      <c r="P33" s="60" t="s">
        <v>38</v>
      </c>
    </row>
    <row r="34" spans="1:16" ht="19.5" customHeight="1" thickBot="1" x14ac:dyDescent="0.3">
      <c r="A34" s="61" t="s">
        <v>39</v>
      </c>
      <c r="B34" s="154"/>
      <c r="C34" s="155"/>
      <c r="D34" s="161"/>
      <c r="E34" s="162"/>
      <c r="F34" s="162"/>
      <c r="G34" s="163"/>
      <c r="H34" s="161"/>
      <c r="I34" s="163"/>
      <c r="J34" s="167"/>
      <c r="K34" s="168"/>
      <c r="L34" s="165"/>
      <c r="M34" s="166"/>
      <c r="N34" s="185"/>
      <c r="O34" s="186"/>
      <c r="P34" s="59">
        <f t="shared" ref="P34:P42" si="6">L34-N34</f>
        <v>0</v>
      </c>
    </row>
    <row r="35" spans="1:16" ht="19.5" customHeight="1" thickBot="1" x14ac:dyDescent="0.3">
      <c r="A35" s="62" t="s">
        <v>39</v>
      </c>
      <c r="B35" s="153"/>
      <c r="C35" s="153"/>
      <c r="D35" s="108"/>
      <c r="E35" s="109"/>
      <c r="F35" s="109"/>
      <c r="G35" s="110"/>
      <c r="H35" s="108"/>
      <c r="I35" s="110"/>
      <c r="J35" s="181"/>
      <c r="K35" s="182"/>
      <c r="L35" s="165"/>
      <c r="M35" s="166"/>
      <c r="N35" s="185"/>
      <c r="O35" s="186"/>
      <c r="P35" s="59">
        <f t="shared" si="6"/>
        <v>0</v>
      </c>
    </row>
    <row r="36" spans="1:16" ht="19.5" customHeight="1" thickBot="1" x14ac:dyDescent="0.3">
      <c r="A36" s="62" t="s">
        <v>39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64"/>
      <c r="L36" s="111"/>
      <c r="M36" s="112"/>
      <c r="N36" s="104"/>
      <c r="O36" s="105"/>
      <c r="P36" s="59">
        <f t="shared" si="6"/>
        <v>0</v>
      </c>
    </row>
    <row r="37" spans="1:16" ht="19.5" customHeight="1" thickBot="1" x14ac:dyDescent="0.3">
      <c r="A37" s="61" t="s">
        <v>39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6"/>
        <v>0</v>
      </c>
    </row>
    <row r="38" spans="1:16" ht="18.75" customHeight="1" thickBot="1" x14ac:dyDescent="0.3">
      <c r="A38" s="62" t="s">
        <v>39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6"/>
        <v>0</v>
      </c>
    </row>
    <row r="39" spans="1:16" ht="13.8" thickBot="1" x14ac:dyDescent="0.3">
      <c r="A39" s="62" t="s">
        <v>39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6"/>
        <v>0</v>
      </c>
    </row>
    <row r="40" spans="1:16" ht="13.8" thickBot="1" x14ac:dyDescent="0.3">
      <c r="A40" s="61" t="s">
        <v>39</v>
      </c>
      <c r="B40" s="113"/>
      <c r="C40" s="114"/>
      <c r="D40" s="106"/>
      <c r="E40" s="115"/>
      <c r="F40" s="115"/>
      <c r="G40" s="107"/>
      <c r="H40" s="106"/>
      <c r="I40" s="107"/>
      <c r="J40" s="106"/>
      <c r="K40" s="107"/>
      <c r="L40" s="111"/>
      <c r="M40" s="112"/>
      <c r="N40" s="104"/>
      <c r="O40" s="105"/>
      <c r="P40" s="59">
        <f t="shared" si="6"/>
        <v>0</v>
      </c>
    </row>
    <row r="41" spans="1:16" ht="13.8" thickBot="1" x14ac:dyDescent="0.3">
      <c r="A41" s="62" t="s">
        <v>39</v>
      </c>
      <c r="B41" s="106"/>
      <c r="C41" s="107"/>
      <c r="D41" s="108"/>
      <c r="E41" s="109"/>
      <c r="F41" s="109"/>
      <c r="G41" s="110"/>
      <c r="H41" s="108"/>
      <c r="I41" s="110"/>
      <c r="J41" s="108"/>
      <c r="K41" s="110"/>
      <c r="L41" s="111"/>
      <c r="M41" s="112"/>
      <c r="N41" s="104"/>
      <c r="O41" s="105"/>
      <c r="P41" s="59">
        <f t="shared" si="6"/>
        <v>0</v>
      </c>
    </row>
    <row r="42" spans="1:16" x14ac:dyDescent="0.25">
      <c r="A42" s="62" t="s">
        <v>39</v>
      </c>
      <c r="B42" s="106"/>
      <c r="C42" s="107"/>
      <c r="D42" s="108"/>
      <c r="E42" s="109"/>
      <c r="F42" s="109"/>
      <c r="G42" s="110"/>
      <c r="H42" s="108"/>
      <c r="I42" s="110"/>
      <c r="J42" s="108"/>
      <c r="K42" s="110"/>
      <c r="L42" s="111"/>
      <c r="M42" s="112"/>
      <c r="N42" s="104"/>
      <c r="O42" s="105"/>
      <c r="P42" s="59">
        <f t="shared" si="6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88"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conditionalFormatting sqref="P18">
    <cfRule type="expression" priority="11">
      <formula>$R$14:$R$18=TRUE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2025-09-18T18:09:45Z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