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18C12C7F-1E7A-4A86-BB78-FBDD8F2723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<sst xmlns="http://schemas.openxmlformats.org/spreadsheetml/2006/main" count="74" uniqueCount="48">
  <si>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</si>
  <si>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</si>
  <si>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</si>
  <si>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</si>
  <si>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</si>
  <si>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</si>
  <si>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</si>
  <si>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</si>
  <si>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</si>
  <si>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</si>
  <si>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</si>
  <si>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</si>
  <si>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</si>
  <si>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</si>
  <si>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</si>
  <si>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</si>
  <si>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</si>
  <si>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</si>
  <si>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</si>
  <si>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</si>
  <si>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</si>
  <si>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</si>
  <si>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</si>
  <si>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</si>
  <si>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</si>
  <si>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</si>
  <si>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</si>
  <si>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</si>
  <si>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</si>
  <si>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</si>
  <si>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</si>
  <si>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</si>
  <si>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</si>
  <si>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</si>
  <si>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</si>
  <si>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</si>
  <si>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</si>
  <si>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</si>
  <si>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</si>
  <si>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</si>
  <si>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DOAS-1</t>
  </si>
  <si>
    <t>KITCHEN</t>
  </si>
  <si>
    <t>KEF-1</t>
  </si>
  <si>
    <t>KEF-2</t>
  </si>
  <si>
    <t>KEF-3</t>
  </si>
  <si>
    <t>GRIDDLE</t>
  </si>
  <si>
    <t>FRYER</t>
  </si>
  <si>
    <t>DISHES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</si>
</sst>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40" zoomScaleNormal="55" zoomScaleSheetLayoutView="168" workbookViewId="0">
      <selection activeCell="K21" sqref="K21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39</v>
      </c>
      <c r="C6" s="23">
        <v>4850</v>
      </c>
      <c r="D6" s="24">
        <v>4911</v>
      </c>
      <c r="E6" s="23">
        <f t="shared" ref="E6:F7" si="0">C6-G6</f>
        <v>3850</v>
      </c>
      <c r="F6" s="24">
        <f t="shared" si="0"/>
        <v>3891</v>
      </c>
      <c r="G6" s="25">
        <v>1000</v>
      </c>
      <c r="H6" s="26">
        <v>1020</v>
      </c>
      <c r="I6" s="27">
        <f>G6/C6</f>
        <v>0.20618556701030927</v>
      </c>
      <c r="J6" s="28">
        <f>H6/D6</f>
        <v>0.20769700671960903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40</v>
      </c>
      <c r="B7" s="73" t="s">
        <v>41</v>
      </c>
      <c r="C7" s="35">
        <v>2650</v>
      </c>
      <c r="D7" s="36">
        <v>2497</v>
      </c>
      <c r="E7" s="35">
        <f t="shared" si="0"/>
        <v>0</v>
      </c>
      <c r="F7" s="36">
        <f t="shared" si="0"/>
        <v>0</v>
      </c>
      <c r="G7" s="37">
        <v>2650</v>
      </c>
      <c r="H7" s="38">
        <v>2497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42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1700</v>
      </c>
      <c r="N8" s="51">
        <v>1603</v>
      </c>
      <c r="O8" s="45"/>
      <c r="P8" s="46"/>
      <c r="Q8" s="63"/>
      <c r="R8" s="68"/>
    </row>
    <row r="9" spans="1:21" ht="20.100000000000001" customHeight="1">
      <c r="A9" s="75" t="s">
        <v>43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>
        <v>797</v>
      </c>
      <c r="O9" s="45"/>
      <c r="P9" s="46"/>
      <c r="Q9" s="63"/>
      <c r="R9" s="68"/>
    </row>
    <row r="10" spans="1:21" ht="20.100000000000001" customHeight="1">
      <c r="A10" s="75" t="s">
        <v>44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>
        <v>537</v>
      </c>
      <c r="O10" s="45"/>
      <c r="P10" s="46"/>
      <c r="Q10" s="63"/>
      <c r="R10" s="68"/>
    </row>
    <row r="11" spans="1:21" ht="20.100000000000001" customHeight="1">
      <c r="A11" s="75" t="s">
        <v>14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>
        <v>77</v>
      </c>
      <c r="Q11" s="63"/>
      <c r="R11" s="68"/>
    </row>
    <row r="12" spans="1:21" ht="20.100000000000001" customHeight="1" thickBot="1">
      <c r="A12" s="75" t="s">
        <v>15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150</v>
      </c>
      <c r="P12" s="53">
        <v>116</v>
      </c>
      <c r="Q12" s="63"/>
      <c r="R12" s="68"/>
    </row>
    <row r="13" spans="1:21" ht="20.100000000000001" customHeight="1" thickBot="1">
      <c r="A13" s="104" t="s">
        <v>16</v>
      </c>
      <c r="B13" s="105"/>
      <c r="C13" s="76">
        <f t="shared" ref="C13:H13" si="2">SUM(C6:C12)</f>
        <v>7500</v>
      </c>
      <c r="D13" s="77">
        <f t="shared" si="2"/>
        <v>7408</v>
      </c>
      <c r="E13" s="76">
        <f t="shared" si="2"/>
        <v>3850</v>
      </c>
      <c r="F13" s="77">
        <f t="shared" si="2"/>
        <v>3891</v>
      </c>
      <c r="G13" s="78">
        <f t="shared" si="2"/>
        <v>3650</v>
      </c>
      <c r="H13" s="79">
        <f t="shared" si="2"/>
        <v>3517</v>
      </c>
      <c r="I13" s="80"/>
      <c r="J13" s="81"/>
      <c r="K13" s="78">
        <f t="shared" ref="K13:P13" si="3">SUM(K6:K12)</f>
        <v>0</v>
      </c>
      <c r="L13" s="79">
        <f t="shared" si="3"/>
        <v>0</v>
      </c>
      <c r="M13" s="103">
        <f t="shared" si="3"/>
        <v>3000</v>
      </c>
      <c r="N13" s="82">
        <f t="shared" si="3"/>
        <v>2937</v>
      </c>
      <c r="O13" s="83">
        <f t="shared" si="3"/>
        <v>225</v>
      </c>
      <c r="P13" s="84">
        <f t="shared" si="3"/>
        <v>193</v>
      </c>
      <c r="Q13" s="54"/>
      <c r="R13" s="68"/>
    </row>
    <row r="14" spans="1:21" ht="20.100000000000001" customHeight="1" thickBot="1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>
      <c r="A15" s="98" t="s">
        <v>17</v>
      </c>
      <c r="B15" s="85"/>
      <c r="C15" s="85"/>
      <c r="D15" s="85"/>
      <c r="F15" s="197" t="s">
        <v>18</v>
      </c>
      <c r="G15" s="198"/>
      <c r="H15" s="171" t="s">
        <v>19</v>
      </c>
      <c r="I15" s="172"/>
      <c r="J15" s="173"/>
      <c r="L15" s="97" t="s">
        <v>20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189" t="s">
        <v>16</v>
      </c>
      <c r="B16" s="190"/>
      <c r="C16" s="88" t="s">
        <v>11</v>
      </c>
      <c r="D16" s="89" t="s">
        <v>12</v>
      </c>
      <c r="F16" s="199"/>
      <c r="G16" s="200"/>
      <c r="H16" s="174"/>
      <c r="I16" s="175"/>
      <c r="J16" s="176"/>
      <c r="L16" s="168" t="s">
        <v>21</v>
      </c>
      <c r="M16" s="168"/>
      <c r="N16" s="168"/>
      <c r="O16" s="168"/>
      <c r="P16" s="100">
        <f>IF(R15=TRUE, 1, 0)</f>
        <v>1</v>
      </c>
    </row>
    <row r="17" spans="1:21" ht="18.75" customHeight="1">
      <c r="A17" s="191" t="s">
        <v>22</v>
      </c>
      <c r="B17" s="192"/>
      <c r="C17" s="90">
        <f>G13+K13</f>
        <v>3650</v>
      </c>
      <c r="D17" s="91">
        <f>H13+L13</f>
        <v>3517</v>
      </c>
      <c r="F17" s="120" t="s">
        <v>23</v>
      </c>
      <c r="G17" s="121"/>
      <c r="H17" s="180">
        <v>5.0000000000000001E-3</v>
      </c>
      <c r="I17" s="181"/>
      <c r="J17" s="182"/>
      <c r="L17" s="169"/>
      <c r="M17" s="169"/>
      <c r="N17" s="169"/>
      <c r="O17" s="16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>
      <c r="A18" s="193" t="s">
        <v>24</v>
      </c>
      <c r="B18" s="194"/>
      <c r="C18" s="94">
        <f>M13+O13</f>
        <v>3225</v>
      </c>
      <c r="D18" s="95">
        <f>N13+P13</f>
        <v>3130</v>
      </c>
      <c r="F18" s="122" t="s">
        <v>25</v>
      </c>
      <c r="G18" s="123"/>
      <c r="H18" s="183">
        <v>7.0000000000000001E-3</v>
      </c>
      <c r="I18" s="184"/>
      <c r="J18" s="185"/>
      <c r="L18" s="170" t="s">
        <v>26</v>
      </c>
      <c r="M18" s="170"/>
      <c r="N18" s="170"/>
      <c r="O18" s="170"/>
      <c r="P18" s="101">
        <f>IF(R17=TRUE, 1, 0)</f>
        <v>1</v>
      </c>
    </row>
    <row r="19" spans="1:21" ht="18.75" customHeight="1" thickBot="1">
      <c r="A19" s="195" t="s">
        <v>27</v>
      </c>
      <c r="B19" s="196"/>
      <c r="C19" s="92">
        <f>C17-C18</f>
        <v>425</v>
      </c>
      <c r="D19" s="93">
        <f>D17-D18</f>
        <v>387</v>
      </c>
      <c r="F19" s="201" t="s">
        <v>28</v>
      </c>
      <c r="G19" s="202"/>
      <c r="H19" s="186">
        <v>5.9999999999999995E-4</v>
      </c>
      <c r="I19" s="187"/>
      <c r="J19" s="188"/>
      <c r="L19" s="169"/>
      <c r="M19" s="169"/>
      <c r="N19" s="169"/>
      <c r="O19" s="169"/>
      <c r="P19" s="102"/>
      <c r="R19" s="1" t="b">
        <f>AND(H20&gt;=-0.02, H20&lt;=0.02)</f>
        <v>1</v>
      </c>
    </row>
    <row r="20" spans="1:21" ht="16.5" customHeight="1" thickBot="1">
      <c r="F20" s="136" t="s">
        <v>29</v>
      </c>
      <c r="G20" s="137"/>
      <c r="H20" s="177">
        <f>AVERAGE(H17:J19)</f>
        <v>4.1999999999999997E-3</v>
      </c>
      <c r="I20" s="178"/>
      <c r="J20" s="179"/>
      <c r="L20" s="166" t="s">
        <v>30</v>
      </c>
      <c r="M20" s="166"/>
      <c r="N20" s="166"/>
      <c r="O20" s="166"/>
      <c r="P20" s="96">
        <f>IF(R19=TRUE, 1, 0)</f>
        <v>1</v>
      </c>
    </row>
    <row r="21" spans="1:21" ht="13.7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7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>
      <c r="A29" s="133" t="s">
        <v>32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>
      <c r="A30" s="5" t="s">
        <v>9</v>
      </c>
      <c r="B30" s="159" t="s">
        <v>33</v>
      </c>
      <c r="C30" s="160"/>
      <c r="D30" s="114" t="s">
        <v>34</v>
      </c>
      <c r="E30" s="116"/>
      <c r="F30" s="116"/>
      <c r="G30" s="115"/>
      <c r="H30" s="114" t="s">
        <v>35</v>
      </c>
      <c r="I30" s="115"/>
      <c r="J30" s="116" t="s">
        <v>36</v>
      </c>
      <c r="K30" s="116"/>
      <c r="L30" s="117" t="s">
        <v>6</v>
      </c>
      <c r="M30" s="117"/>
      <c r="N30" s="110" t="s">
        <v>7</v>
      </c>
      <c r="O30" s="111"/>
      <c r="P30" s="60" t="s">
        <v>37</v>
      </c>
    </row>
    <row r="31" spans="1:21" ht="18.75" customHeight="1" thickBot="1">
      <c r="A31" s="61" t="s">
        <v>38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4">L31-N31</f>
        <v>0</v>
      </c>
    </row>
    <row r="32" spans="1:21" ht="18.75" customHeight="1" thickBot="1">
      <c r="A32" s="62" t="s">
        <v>38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4"/>
        <v>0</v>
      </c>
    </row>
    <row r="33" spans="1:16" ht="19.149999999999999" customHeight="1" thickBot="1">
      <c r="A33" s="62" t="s">
        <v>38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4"/>
        <v>0</v>
      </c>
    </row>
    <row r="34" spans="1:16" ht="19.5" customHeight="1" thickBot="1">
      <c r="A34" s="61" t="s">
        <v>38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4"/>
        <v>0</v>
      </c>
    </row>
    <row r="35" spans="1:16" ht="19.5" customHeight="1" thickBot="1">
      <c r="A35" s="62" t="s">
        <v>38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>
      <c r="A36" s="62" t="s">
        <v>38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9.5" customHeight="1" thickBot="1">
      <c r="A37" s="61" t="s">
        <v>38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4"/>
        <v>0</v>
      </c>
    </row>
    <row r="38" spans="1:16" ht="19.5" customHeight="1" thickBot="1">
      <c r="A38" s="62" t="s">
        <v>38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ht="18.75" customHeight="1">
      <c r="A39" s="62" t="s">
        <v>38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4"/>
        <v>0</v>
      </c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8D57C02-44D1-4FDF-ACF5-0AC80291A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2023-09-26T17:51:47Z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